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29\"/>
    </mc:Choice>
  </mc:AlternateContent>
  <bookViews>
    <workbookView xWindow="120" yWindow="15" windowWidth="28620" windowHeight="16995" activeTab="1"/>
  </bookViews>
  <sheets>
    <sheet name="Rekapitulace" sheetId="3" r:id="rId1"/>
    <sheet name="Rozpočet" sheetId="2" r:id="rId2"/>
    <sheet name="Parametry" sheetId="1" r:id="rId3"/>
  </sheets>
  <calcPr calcId="162913"/>
</workbook>
</file>

<file path=xl/calcChain.xml><?xml version="1.0" encoding="utf-8"?>
<calcChain xmlns="http://schemas.openxmlformats.org/spreadsheetml/2006/main">
  <c r="I126" i="2" l="1"/>
  <c r="H126" i="2"/>
  <c r="F126" i="2"/>
  <c r="F2" i="3" l="1"/>
  <c r="F1" i="3"/>
  <c r="C9" i="3"/>
  <c r="H201" i="2"/>
  <c r="F201" i="2"/>
  <c r="I201" i="2" s="1"/>
  <c r="H199" i="2"/>
  <c r="H202" i="2" s="1"/>
  <c r="C32" i="3" s="1"/>
  <c r="F199" i="2"/>
  <c r="F202" i="2" s="1"/>
  <c r="H193" i="2"/>
  <c r="F193" i="2"/>
  <c r="H192" i="2"/>
  <c r="F192" i="2"/>
  <c r="I192" i="2" s="1"/>
  <c r="H190" i="2"/>
  <c r="F190" i="2"/>
  <c r="H188" i="2"/>
  <c r="F188" i="2"/>
  <c r="I188" i="2" s="1"/>
  <c r="H187" i="2"/>
  <c r="F187" i="2"/>
  <c r="H186" i="2"/>
  <c r="F186" i="2"/>
  <c r="I186" i="2" s="1"/>
  <c r="H185" i="2"/>
  <c r="F185" i="2"/>
  <c r="H183" i="2"/>
  <c r="F183" i="2"/>
  <c r="I183" i="2" s="1"/>
  <c r="H182" i="2"/>
  <c r="F182" i="2"/>
  <c r="H181" i="2"/>
  <c r="F181" i="2"/>
  <c r="I181" i="2" s="1"/>
  <c r="H180" i="2"/>
  <c r="F180" i="2"/>
  <c r="H179" i="2"/>
  <c r="F179" i="2"/>
  <c r="I179" i="2" s="1"/>
  <c r="H177" i="2"/>
  <c r="F177" i="2"/>
  <c r="H176" i="2"/>
  <c r="F176" i="2"/>
  <c r="H175" i="2"/>
  <c r="F175" i="2"/>
  <c r="H174" i="2"/>
  <c r="F174" i="2"/>
  <c r="H172" i="2"/>
  <c r="F172" i="2"/>
  <c r="H171" i="2"/>
  <c r="F171" i="2"/>
  <c r="I171" i="2" s="1"/>
  <c r="H170" i="2"/>
  <c r="F170" i="2"/>
  <c r="H169" i="2"/>
  <c r="F169" i="2"/>
  <c r="I169" i="2" s="1"/>
  <c r="H168" i="2"/>
  <c r="F168" i="2"/>
  <c r="H167" i="2"/>
  <c r="F167" i="2"/>
  <c r="H164" i="2"/>
  <c r="F164" i="2"/>
  <c r="H163" i="2"/>
  <c r="F163" i="2"/>
  <c r="H162" i="2"/>
  <c r="F162" i="2"/>
  <c r="H161" i="2"/>
  <c r="F161" i="2"/>
  <c r="I161" i="2" s="1"/>
  <c r="H160" i="2"/>
  <c r="F160" i="2"/>
  <c r="I160" i="2" s="1"/>
  <c r="H159" i="2"/>
  <c r="F159" i="2"/>
  <c r="H158" i="2"/>
  <c r="F158" i="2"/>
  <c r="H157" i="2"/>
  <c r="F157" i="2"/>
  <c r="I157" i="2" s="1"/>
  <c r="H156" i="2"/>
  <c r="F156" i="2"/>
  <c r="H154" i="2"/>
  <c r="F154" i="2"/>
  <c r="H153" i="2"/>
  <c r="F153" i="2"/>
  <c r="H152" i="2"/>
  <c r="F152" i="2"/>
  <c r="H151" i="2"/>
  <c r="F151" i="2"/>
  <c r="I151" i="2" s="1"/>
  <c r="H150" i="2"/>
  <c r="F150" i="2"/>
  <c r="H149" i="2"/>
  <c r="F149" i="2"/>
  <c r="H147" i="2"/>
  <c r="F147" i="2"/>
  <c r="I147" i="2" s="1"/>
  <c r="H146" i="2"/>
  <c r="F146" i="2"/>
  <c r="H144" i="2"/>
  <c r="F144" i="2"/>
  <c r="H142" i="2"/>
  <c r="F142" i="2"/>
  <c r="H141" i="2"/>
  <c r="F141" i="2"/>
  <c r="I141" i="2" s="1"/>
  <c r="H139" i="2"/>
  <c r="F139" i="2"/>
  <c r="I139" i="2" s="1"/>
  <c r="H138" i="2"/>
  <c r="F138" i="2"/>
  <c r="H137" i="2"/>
  <c r="F137" i="2"/>
  <c r="H136" i="2"/>
  <c r="F136" i="2"/>
  <c r="H134" i="2"/>
  <c r="F134" i="2"/>
  <c r="H133" i="2"/>
  <c r="F133" i="2"/>
  <c r="I133" i="2" s="1"/>
  <c r="H131" i="2"/>
  <c r="F131" i="2"/>
  <c r="H130" i="2"/>
  <c r="F130" i="2"/>
  <c r="H128" i="2"/>
  <c r="F128" i="2"/>
  <c r="H127" i="2"/>
  <c r="F127" i="2"/>
  <c r="I127" i="2" s="1"/>
  <c r="H125" i="2"/>
  <c r="F125" i="2"/>
  <c r="H124" i="2"/>
  <c r="F124" i="2"/>
  <c r="I124" i="2" s="1"/>
  <c r="H123" i="2"/>
  <c r="F123" i="2"/>
  <c r="H122" i="2"/>
  <c r="F122" i="2"/>
  <c r="I122" i="2" s="1"/>
  <c r="H120" i="2"/>
  <c r="F120" i="2"/>
  <c r="H119" i="2"/>
  <c r="F119" i="2"/>
  <c r="I119" i="2" s="1"/>
  <c r="H118" i="2"/>
  <c r="F118" i="2"/>
  <c r="H116" i="2"/>
  <c r="F116" i="2"/>
  <c r="I116" i="2" s="1"/>
  <c r="H114" i="2"/>
  <c r="F114" i="2"/>
  <c r="H112" i="2"/>
  <c r="F112" i="2"/>
  <c r="I112" i="2" s="1"/>
  <c r="H111" i="2"/>
  <c r="F111" i="2"/>
  <c r="H110" i="2"/>
  <c r="F110" i="2"/>
  <c r="I110" i="2" s="1"/>
  <c r="H108" i="2"/>
  <c r="I108" i="2" s="1"/>
  <c r="F108" i="2"/>
  <c r="H107" i="2"/>
  <c r="F107" i="2"/>
  <c r="I107" i="2" s="1"/>
  <c r="H105" i="2"/>
  <c r="F105" i="2"/>
  <c r="H103" i="2"/>
  <c r="F103" i="2"/>
  <c r="I103" i="2" s="1"/>
  <c r="H102" i="2"/>
  <c r="F102" i="2"/>
  <c r="H101" i="2"/>
  <c r="F101" i="2"/>
  <c r="I101" i="2" s="1"/>
  <c r="H99" i="2"/>
  <c r="F99" i="2"/>
  <c r="H98" i="2"/>
  <c r="F98" i="2"/>
  <c r="I98" i="2" s="1"/>
  <c r="H97" i="2"/>
  <c r="F97" i="2"/>
  <c r="H95" i="2"/>
  <c r="F95" i="2"/>
  <c r="I95" i="2" s="1"/>
  <c r="H94" i="2"/>
  <c r="F94" i="2"/>
  <c r="H92" i="2"/>
  <c r="F92" i="2"/>
  <c r="H91" i="2"/>
  <c r="F91" i="2"/>
  <c r="H90" i="2"/>
  <c r="F90" i="2"/>
  <c r="I90" i="2" s="1"/>
  <c r="H89" i="2"/>
  <c r="F89" i="2"/>
  <c r="I89" i="2" s="1"/>
  <c r="H88" i="2"/>
  <c r="F88" i="2"/>
  <c r="I88" i="2" s="1"/>
  <c r="H87" i="2"/>
  <c r="F87" i="2"/>
  <c r="H86" i="2"/>
  <c r="F86" i="2"/>
  <c r="I86" i="2" s="1"/>
  <c r="H85" i="2"/>
  <c r="F85" i="2"/>
  <c r="H83" i="2"/>
  <c r="F83" i="2"/>
  <c r="I83" i="2" s="1"/>
  <c r="H81" i="2"/>
  <c r="F81" i="2"/>
  <c r="H79" i="2"/>
  <c r="F79" i="2"/>
  <c r="H78" i="2"/>
  <c r="F78" i="2"/>
  <c r="I78" i="2" s="1"/>
  <c r="H77" i="2"/>
  <c r="F77" i="2"/>
  <c r="I77" i="2" s="1"/>
  <c r="H75" i="2"/>
  <c r="F75" i="2"/>
  <c r="H74" i="2"/>
  <c r="F74" i="2"/>
  <c r="H72" i="2"/>
  <c r="F72" i="2"/>
  <c r="H70" i="2"/>
  <c r="F70" i="2"/>
  <c r="I70" i="2" s="1"/>
  <c r="H69" i="2"/>
  <c r="F69" i="2"/>
  <c r="H67" i="2"/>
  <c r="F67" i="2"/>
  <c r="H66" i="2"/>
  <c r="F66" i="2"/>
  <c r="I66" i="2" s="1"/>
  <c r="H64" i="2"/>
  <c r="F64" i="2"/>
  <c r="I64" i="2" s="1"/>
  <c r="H63" i="2"/>
  <c r="I63" i="2" s="1"/>
  <c r="F63" i="2"/>
  <c r="H61" i="2"/>
  <c r="F61" i="2"/>
  <c r="H60" i="2"/>
  <c r="F60" i="2"/>
  <c r="H59" i="2"/>
  <c r="F59" i="2"/>
  <c r="I59" i="2" s="1"/>
  <c r="H57" i="2"/>
  <c r="F57" i="2"/>
  <c r="H56" i="2"/>
  <c r="F56" i="2"/>
  <c r="H54" i="2"/>
  <c r="F54" i="2"/>
  <c r="I54" i="2" s="1"/>
  <c r="H53" i="2"/>
  <c r="F53" i="2"/>
  <c r="I53" i="2" s="1"/>
  <c r="H52" i="2"/>
  <c r="F52" i="2"/>
  <c r="H50" i="2"/>
  <c r="F50" i="2"/>
  <c r="H49" i="2"/>
  <c r="F49" i="2"/>
  <c r="H48" i="2"/>
  <c r="F48" i="2"/>
  <c r="H46" i="2"/>
  <c r="F46" i="2"/>
  <c r="H45" i="2"/>
  <c r="F45" i="2"/>
  <c r="I45" i="2" s="1"/>
  <c r="H44" i="2"/>
  <c r="F44" i="2"/>
  <c r="I44" i="2" s="1"/>
  <c r="H42" i="2"/>
  <c r="F42" i="2"/>
  <c r="H41" i="2"/>
  <c r="F41" i="2"/>
  <c r="H40" i="2"/>
  <c r="F40" i="2"/>
  <c r="I40" i="2" s="1"/>
  <c r="H39" i="2"/>
  <c r="F39" i="2"/>
  <c r="H38" i="2"/>
  <c r="F38" i="2"/>
  <c r="H37" i="2"/>
  <c r="F37" i="2"/>
  <c r="H36" i="2"/>
  <c r="F36" i="2"/>
  <c r="H35" i="2"/>
  <c r="F35" i="2"/>
  <c r="I35" i="2" s="1"/>
  <c r="H34" i="2"/>
  <c r="F34" i="2"/>
  <c r="I34" i="2" s="1"/>
  <c r="H32" i="2"/>
  <c r="F32" i="2"/>
  <c r="H31" i="2"/>
  <c r="F31" i="2"/>
  <c r="I31" i="2" s="1"/>
  <c r="H30" i="2"/>
  <c r="F30" i="2"/>
  <c r="H29" i="2"/>
  <c r="F29" i="2"/>
  <c r="I29" i="2" s="1"/>
  <c r="H28" i="2"/>
  <c r="F28" i="2"/>
  <c r="H27" i="2"/>
  <c r="F27" i="2"/>
  <c r="I27" i="2" s="1"/>
  <c r="H25" i="2"/>
  <c r="F25" i="2"/>
  <c r="I25" i="2" s="1"/>
  <c r="H24" i="2"/>
  <c r="F24" i="2"/>
  <c r="I22" i="2"/>
  <c r="H22" i="2"/>
  <c r="F22" i="2"/>
  <c r="H20" i="2"/>
  <c r="F20" i="2"/>
  <c r="I20" i="2" s="1"/>
  <c r="H18" i="2"/>
  <c r="F18" i="2"/>
  <c r="H17" i="2"/>
  <c r="F17" i="2"/>
  <c r="H15" i="2"/>
  <c r="F15" i="2"/>
  <c r="I15" i="2" s="1"/>
  <c r="H14" i="2"/>
  <c r="F14" i="2"/>
  <c r="H13" i="2"/>
  <c r="F13" i="2"/>
  <c r="H9" i="2"/>
  <c r="H10" i="2" s="1"/>
  <c r="F9" i="2"/>
  <c r="F10" i="2" s="1"/>
  <c r="I39" i="2" l="1"/>
  <c r="I134" i="2"/>
  <c r="I36" i="2"/>
  <c r="I79" i="2"/>
  <c r="I37" i="2"/>
  <c r="I46" i="2"/>
  <c r="I57" i="2"/>
  <c r="I69" i="2"/>
  <c r="I102" i="2"/>
  <c r="I114" i="2"/>
  <c r="I167" i="2"/>
  <c r="I176" i="2"/>
  <c r="I48" i="2"/>
  <c r="I92" i="2"/>
  <c r="H196" i="2"/>
  <c r="C31" i="3" s="1"/>
  <c r="I85" i="2"/>
  <c r="I128" i="2"/>
  <c r="I17" i="2"/>
  <c r="I125" i="2"/>
  <c r="I137" i="2"/>
  <c r="I142" i="2"/>
  <c r="I149" i="2"/>
  <c r="I153" i="2"/>
  <c r="I162" i="2"/>
  <c r="I172" i="2"/>
  <c r="I177" i="2"/>
  <c r="I187" i="2"/>
  <c r="I28" i="2"/>
  <c r="I50" i="2"/>
  <c r="I56" i="2"/>
  <c r="I61" i="2"/>
  <c r="I67" i="2"/>
  <c r="I74" i="2"/>
  <c r="I99" i="2"/>
  <c r="I111" i="2"/>
  <c r="I123" i="2"/>
  <c r="I144" i="2"/>
  <c r="I154" i="2"/>
  <c r="I159" i="2"/>
  <c r="I163" i="2"/>
  <c r="I18" i="2"/>
  <c r="I38" i="2"/>
  <c r="I42" i="2"/>
  <c r="I81" i="2"/>
  <c r="I91" i="2"/>
  <c r="I130" i="2"/>
  <c r="I175" i="2"/>
  <c r="I185" i="2"/>
  <c r="N1" i="2"/>
  <c r="N2" i="2" s="1"/>
  <c r="N3" i="2" s="1"/>
  <c r="N4" i="2" s="1"/>
  <c r="N5" i="2" s="1"/>
  <c r="N6" i="2" s="1"/>
  <c r="I150" i="2"/>
  <c r="I190" i="2"/>
  <c r="I24" i="2"/>
  <c r="I32" i="2"/>
  <c r="I49" i="2"/>
  <c r="I75" i="2"/>
  <c r="I94" i="2"/>
  <c r="I120" i="2"/>
  <c r="I146" i="2"/>
  <c r="I168" i="2"/>
  <c r="I136" i="2"/>
  <c r="I156" i="2"/>
  <c r="I182" i="2"/>
  <c r="I14" i="2"/>
  <c r="I41" i="2"/>
  <c r="I60" i="2"/>
  <c r="I87" i="2"/>
  <c r="I105" i="2"/>
  <c r="I131" i="2"/>
  <c r="I174" i="2"/>
  <c r="I152" i="2"/>
  <c r="I164" i="2"/>
  <c r="I193" i="2"/>
  <c r="I30" i="2"/>
  <c r="I52" i="2"/>
  <c r="I72" i="2"/>
  <c r="I97" i="2"/>
  <c r="I118" i="2"/>
  <c r="I170" i="2"/>
  <c r="I138" i="2"/>
  <c r="I158" i="2"/>
  <c r="I180" i="2"/>
  <c r="B3" i="3"/>
  <c r="B30" i="3"/>
  <c r="I9" i="2"/>
  <c r="I10" i="2" s="1"/>
  <c r="C10" i="3"/>
  <c r="C11" i="3" s="1"/>
  <c r="B32" i="3"/>
  <c r="I13" i="2"/>
  <c r="I199" i="2"/>
  <c r="I202" i="2" s="1"/>
  <c r="C30" i="3"/>
  <c r="C4" i="3"/>
  <c r="B4" i="3"/>
  <c r="F195" i="2" l="1"/>
  <c r="I195" i="2" s="1"/>
  <c r="I196" i="2" s="1"/>
  <c r="C6" i="3"/>
  <c r="F196" i="2"/>
  <c r="B31" i="3" s="1"/>
  <c r="C5" i="3"/>
  <c r="C8" i="3" s="1"/>
  <c r="B7" i="3"/>
  <c r="C7" i="3" l="1"/>
  <c r="C12" i="3" s="1"/>
  <c r="C19" i="3" s="1"/>
  <c r="B12" i="3"/>
  <c r="C15" i="3" l="1"/>
  <c r="C20" i="3"/>
  <c r="C21" i="3" s="1"/>
  <c r="C13" i="3"/>
  <c r="C14" i="3"/>
  <c r="C16" i="3" l="1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<sst xmlns="http://schemas.openxmlformats.org/spreadsheetml/2006/main" count="727" uniqueCount="432">
  <si>
    <t>Název</t>
  </si>
  <si>
    <t>Hodnota</t>
  </si>
  <si>
    <t>Nadpis rekapitulace</t>
  </si>
  <si>
    <t>Seznam prací a dodávek elektrotechnických zařízení</t>
  </si>
  <si>
    <t>Akce</t>
  </si>
  <si>
    <t>MENDELOVA UNIVERZITA V BRNĚ, BUDOVA P
MIKROBIOLOGICKÁ LABORATOŘ</t>
  </si>
  <si>
    <t>Projekt</t>
  </si>
  <si>
    <t xml:space="preserve">
ELEKTROINSTALACE</t>
  </si>
  <si>
    <t>Investor</t>
  </si>
  <si>
    <t>Mendelova univerzita v Brně, Zemědělská 1</t>
  </si>
  <si>
    <t>Z. č.</t>
  </si>
  <si>
    <t>01/17</t>
  </si>
  <si>
    <t>A. č.</t>
  </si>
  <si>
    <t>E329/01/17</t>
  </si>
  <si>
    <t>Smlouva</t>
  </si>
  <si>
    <t/>
  </si>
  <si>
    <t>Vypracoval</t>
  </si>
  <si>
    <t>ING. KOZLOVSKÝ</t>
  </si>
  <si>
    <t>Kontroloval</t>
  </si>
  <si>
    <t>Datum</t>
  </si>
  <si>
    <t>Zpracovatel</t>
  </si>
  <si>
    <t>Ing. Jiří Kozlovský, Projekce ELEKTRO, Purkyňova 95a, Brno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</si>
  <si>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</si>
  <si>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</si>
  <si>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</si>
  <si>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</si>
  <si>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</si>
  <si>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</si>
  <si>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</si>
  <si>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</si>
  <si>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</si>
  <si>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</si>
  <si>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</si>
  <si>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</si>
  <si>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</si>
  <si>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</si>
  <si>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</si>
  <si>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</si>
  <si>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</si>
  <si>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</si>
  <si>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</si>
  <si>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</si>
  <si>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</si>
  <si>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</si>
  <si>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</si>
  <si>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</si>
  <si>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</si>
  <si>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</si>
  <si>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</si>
  <si>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</si>
  <si>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</si>
  <si>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Pozice</t>
  </si>
  <si>
    <t>Mj</t>
  </si>
  <si>
    <t>Počet</t>
  </si>
  <si>
    <t>Materiál</t>
  </si>
  <si>
    <t>Materiál celkem</t>
  </si>
  <si>
    <t>Montáž</t>
  </si>
  <si>
    <t>Montáž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</si>
  <si>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</si>
  <si>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</si>
  <si>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 xml:space="preserve"> 2) Součástí nabídkové ceny musí být veškeré náklady, aby cena byla konečná a zahrnovala celou dodávku a montáž</t>
  </si>
  <si>
    <t>3) Každá uchazečem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</si>
  <si>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</si>
  <si>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5) Ve třech případech jsou uvedeny typy konkrétních výrobků a to v souladu se Standardy Mendelu. Jde o svítidla a přístupový bod. Tyto výrobky doplňují stávající instalaci, kde je požadováno dodání stejných svítidel (hlavní osvětlení, nouzové doplňuje systém sběru dat) a přístupového bodu - elektrická kontrola vstupu bude integrována do stávajícího systému DUHA v areálu Mendelu.</t>
  </si>
  <si>
    <t>Dodávky</t>
  </si>
  <si>
    <t>1</t>
  </si>
  <si>
    <t>Rozvaděč RM, viz v.č. E3</t>
  </si>
  <si>
    <t>ks</t>
  </si>
  <si>
    <t>Dodávky - celkem</t>
  </si>
  <si>
    <t>Elektromontáže</t>
  </si>
  <si>
    <t>ÚRAVA V ROZVADĚČI R1.2</t>
  </si>
  <si>
    <t>2</t>
  </si>
  <si>
    <t>Jistič 3P 63A B, 10kA (pro RM)</t>
  </si>
  <si>
    <t>3</t>
  </si>
  <si>
    <t>Jistič 1P 10A B, 10kA (pro EKV)</t>
  </si>
  <si>
    <t>4</t>
  </si>
  <si>
    <t>úprava zákrytu, číslování</t>
  </si>
  <si>
    <t>hod</t>
  </si>
  <si>
    <t>Úpravy a přepojení stáv.rozvodů a nosných prvků</t>
  </si>
  <si>
    <t>5</t>
  </si>
  <si>
    <t>zaměření, očíslování rozvodů, rozdělení na demont. a přepojení</t>
  </si>
  <si>
    <t>6</t>
  </si>
  <si>
    <t>naspojkování kabeláže vč. spojek do 6mm2 na žílu</t>
  </si>
  <si>
    <t>ÚPRAVA STÁV. KABELOVÉ TRASY ŽLABŮ V OBSAZENÉ TRASE</t>
  </si>
  <si>
    <t>7</t>
  </si>
  <si>
    <t>Svazkování a fixace pro umístění nových lišt a chrániček</t>
  </si>
  <si>
    <t>m</t>
  </si>
  <si>
    <t>KABEL. ŽLAB PLECHOVÝ POZINK. NA  VÝLOŽNÍCÍCH</t>
  </si>
  <si>
    <t>8</t>
  </si>
  <si>
    <t>úpravá zavěšení 125/100 žlab s víkem vč. spojek a spoj.mat</t>
  </si>
  <si>
    <t>TÁHLA A VÝLOŽNÍKY</t>
  </si>
  <si>
    <t>9</t>
  </si>
  <si>
    <t>Různé profily, fixace na ocel konstrukci</t>
  </si>
  <si>
    <t>kg</t>
  </si>
  <si>
    <t>10</t>
  </si>
  <si>
    <t>U profil svislý, fixace na zeď</t>
  </si>
  <si>
    <t>POMOCNÝ A KOTVÍCÍ MATERIÁL</t>
  </si>
  <si>
    <t>11</t>
  </si>
  <si>
    <t>Hmoždinka 10 vč. vrutu</t>
  </si>
  <si>
    <t>12</t>
  </si>
  <si>
    <t>Hmoždinka 8 vč. vrutu</t>
  </si>
  <si>
    <t>13</t>
  </si>
  <si>
    <t>Hmoždinka 6 vč. vrutu</t>
  </si>
  <si>
    <t>14</t>
  </si>
  <si>
    <t>120 STAHOVACÍ PÁSEK plast</t>
  </si>
  <si>
    <t>35 STAHOVACÍ PÁSEK plast</t>
  </si>
  <si>
    <t>16</t>
  </si>
  <si>
    <t>Páska nerezová stahovací do 1m vč. spony</t>
  </si>
  <si>
    <t>TRUBKY A KRABICE</t>
  </si>
  <si>
    <t>17</t>
  </si>
  <si>
    <t>KRABICE PŘÍSTROJOVÁ spojovcí- do SDK 68</t>
  </si>
  <si>
    <t>18</t>
  </si>
  <si>
    <t>Krabicová rozvodka IP65 do 5x4 mm2</t>
  </si>
  <si>
    <t>19</t>
  </si>
  <si>
    <t>KRABICE ODBOČNÁ 68 se svorkovnicí do SDK</t>
  </si>
  <si>
    <t>20</t>
  </si>
  <si>
    <t>Trubka tuhá hrdlová PVC 750N 32/27,8 barva tmavě šedá</t>
  </si>
  <si>
    <t>Trubka tuhá hrdlová PVC 750N 40/35,4 barva tmavě šedá</t>
  </si>
  <si>
    <t>22</t>
  </si>
  <si>
    <t>Spojka pro trubku 32, 750N  barva tmavě šedá</t>
  </si>
  <si>
    <t>23</t>
  </si>
  <si>
    <t>Spojka pro trubku 40, 750N  barva tmavě šedá</t>
  </si>
  <si>
    <t>24</t>
  </si>
  <si>
    <t xml:space="preserve">Příchytky trubek 32 barva tmavě šedá vč. vrutu </t>
  </si>
  <si>
    <t>25</t>
  </si>
  <si>
    <t xml:space="preserve">Příchytky trubek 40 barva tmavě šedá vč. vrutu </t>
  </si>
  <si>
    <t>LIŠTA HRANATÁ DVOJITÝ ZÁMEK- 17X17 + KRYTY</t>
  </si>
  <si>
    <t>26</t>
  </si>
  <si>
    <t>17X17 LIŠTA HRANATÁ (2m v kartonu)</t>
  </si>
  <si>
    <t>27</t>
  </si>
  <si>
    <t>KRYT 17X17 SPOJOVACÍ</t>
  </si>
  <si>
    <t>28</t>
  </si>
  <si>
    <t>KRYT 17X17 OHYBOVÝ</t>
  </si>
  <si>
    <t>LIŠTA HRANATÁ DVOJITÝ ZÁMEK- 20X20 + KRYTY</t>
  </si>
  <si>
    <t>29</t>
  </si>
  <si>
    <t>20X20 LIŠTA HRANATÁ (2m v kartonu) - DVOJITÝ ZÁMEK</t>
  </si>
  <si>
    <t>30</t>
  </si>
  <si>
    <t>KRYT 20X20 SPOJOVACÍ</t>
  </si>
  <si>
    <t>31</t>
  </si>
  <si>
    <t>KRYT 20X20 OHYBOVÝ</t>
  </si>
  <si>
    <t>LIŠTA HRANATÁ DVOJITÝ ZÁMEK- 25X20 + KRYTY</t>
  </si>
  <si>
    <t>32</t>
  </si>
  <si>
    <t>25X20 LIŠTA HRANATÁ (2m v kartonu)</t>
  </si>
  <si>
    <t>33</t>
  </si>
  <si>
    <t>KRYT 25X20 SPOJOVACÍ</t>
  </si>
  <si>
    <t>34</t>
  </si>
  <si>
    <t>KRYT 25X20 ODBOČNÝ</t>
  </si>
  <si>
    <t>LIŠTA HRANATÁ DVOJITÝ ZÁMEK- 40X20 + KRYTY</t>
  </si>
  <si>
    <t>35</t>
  </si>
  <si>
    <t>40x20 LIŠTA HRANATÁ (2m v kartonu) - DVOJ. ZÁMEK</t>
  </si>
  <si>
    <t>36</t>
  </si>
  <si>
    <t>40X20 SPOJOVACÍ</t>
  </si>
  <si>
    <t>PŘÍSTROJE POD OMÍTKU</t>
  </si>
  <si>
    <t>37</t>
  </si>
  <si>
    <t>Přístroj přepínače sériového; řazení 5</t>
  </si>
  <si>
    <t>38</t>
  </si>
  <si>
    <t>Přístroj přepínače střídavého; řazení 6, 6So (1, 1So)</t>
  </si>
  <si>
    <t>39</t>
  </si>
  <si>
    <t>Přístroj ovládače zapínacího; řazení 1/0, zvonkové tlačítko</t>
  </si>
  <si>
    <t>KRYT SPÍNAČE</t>
  </si>
  <si>
    <t>40</t>
  </si>
  <si>
    <t>Kryt spínače kolébkového; b. bílá / bílá</t>
  </si>
  <si>
    <t>41</t>
  </si>
  <si>
    <t>Kryt spínače kolébkového, dělený; b. bílá / bílá</t>
  </si>
  <si>
    <t>RÁMEČKY PRO PŘÍSTROJE</t>
  </si>
  <si>
    <t>42</t>
  </si>
  <si>
    <t>jednonásobný; b. bílá / bílá</t>
  </si>
  <si>
    <t>43</t>
  </si>
  <si>
    <t>dvojnásobný vodorovný; b. bílá / bílá</t>
  </si>
  <si>
    <t>ZÁSUVKY POD OMÍTKU</t>
  </si>
  <si>
    <t>44</t>
  </si>
  <si>
    <t>Zás.jednonásobná, s ochr.kolíkem, s clonkami; řazení 2P+PE; b.bílá / bílá</t>
  </si>
  <si>
    <t>45</t>
  </si>
  <si>
    <t>Zás.dvojnásobná, s ochr.kolíky, s natočenou dutinou, s clonkami; b bílá</t>
  </si>
  <si>
    <t>SPÍNAČE 16A, 400V, ZAPUŠTĚNÝ, KRYT JEDNODUCHÝ</t>
  </si>
  <si>
    <t>46</t>
  </si>
  <si>
    <t xml:space="preserve">se sign. doutnavkou; řazení 3; b. bílá / bílá (rámeček/klapka), kompletní </t>
  </si>
  <si>
    <t>OVLADAČ - NÁHRADA ZA PŮVODNÍ DO SPOL. DVOJRÁMEČKU</t>
  </si>
  <si>
    <t>47</t>
  </si>
  <si>
    <t>Spínač jednopólový pod o., řazení 1; b. bílá</t>
  </si>
  <si>
    <t>48</t>
  </si>
  <si>
    <t>Spínač sériový pod o., řazení 5; b. bílá</t>
  </si>
  <si>
    <t>ZÁSUVKY IP 44, NÁSTĚNNÉ</t>
  </si>
  <si>
    <t>49</t>
  </si>
  <si>
    <t>Zás.jednonásobná, IP 44, ochr.kolík, s víčkem; řazení 2P+PE</t>
  </si>
  <si>
    <t>50</t>
  </si>
  <si>
    <t>Zás.dvojnásobná, IP 44, ochr.kolík, s víčkem; řazení 2P+PE</t>
  </si>
  <si>
    <t>51</t>
  </si>
  <si>
    <t>Zás. prům., nástěnná montáž; řazení 3P+PE; IP 44, 16 A</t>
  </si>
  <si>
    <t>DOBĚHOVÉ RELÉ PRO ŘÍZENÍ VENTILÁTORU 230 V, 200 VA</t>
  </si>
  <si>
    <t>52</t>
  </si>
  <si>
    <t>1s - 90 min., montáž, nastavení, odzkoušení vč, krabice IP 56</t>
  </si>
  <si>
    <t xml:space="preserve">NÁSTĚNNÝ ZVONEK </t>
  </si>
  <si>
    <t>53</t>
  </si>
  <si>
    <t>12 V stř.</t>
  </si>
  <si>
    <t>KABEL SILOVÝ,IZOLACE PVC</t>
  </si>
  <si>
    <t>54</t>
  </si>
  <si>
    <t>CYKY-O 2x1.5 , pevně</t>
  </si>
  <si>
    <t>55</t>
  </si>
  <si>
    <t>CYKY-O 3x1.5 , pevně</t>
  </si>
  <si>
    <t>56</t>
  </si>
  <si>
    <t>CYKY-J 3x1.5 , pevně</t>
  </si>
  <si>
    <t>57</t>
  </si>
  <si>
    <t>CYKY-J 3x2.5 , pevně</t>
  </si>
  <si>
    <t>58</t>
  </si>
  <si>
    <t>CYKY-J 5x1.5 , pevně</t>
  </si>
  <si>
    <t>59</t>
  </si>
  <si>
    <t>CYKY-J 5x4 , pevně</t>
  </si>
  <si>
    <t>60</t>
  </si>
  <si>
    <t>CYKY-J 5x16 pevně</t>
  </si>
  <si>
    <t>61</t>
  </si>
  <si>
    <t>J-Y(ST)Y 2x2x0,8 mm, zatažení do chráničky toy 32</t>
  </si>
  <si>
    <t>ŠŇŮRA STŘEDNÍ, vodiče</t>
  </si>
  <si>
    <t>62</t>
  </si>
  <si>
    <t>H05VV-F 3Gx1.5 mm2,volně (CYSY)</t>
  </si>
  <si>
    <t>63</t>
  </si>
  <si>
    <t>CYH 2Gx1.5 mm2, volně (CYSY)</t>
  </si>
  <si>
    <t>VODIČ JEDNOŽILOVÝ, IZOLACE PVC POSPOJ.</t>
  </si>
  <si>
    <t>64</t>
  </si>
  <si>
    <t>H07V-U 4 mm2, zž, pevně</t>
  </si>
  <si>
    <t>65</t>
  </si>
  <si>
    <t>H07V-U 6 mm2, zž, pevně</t>
  </si>
  <si>
    <t>66</t>
  </si>
  <si>
    <t>CSA 4mm2, zž, silikononý, pevně</t>
  </si>
  <si>
    <t>UKONČENÍ KABELŮ DO</t>
  </si>
  <si>
    <t>67</t>
  </si>
  <si>
    <t xml:space="preserve"> 4x10  mm2</t>
  </si>
  <si>
    <t>68</t>
  </si>
  <si>
    <t xml:space="preserve"> 5x10  mm2</t>
  </si>
  <si>
    <t>69</t>
  </si>
  <si>
    <t xml:space="preserve"> 5x16  mm2</t>
  </si>
  <si>
    <t>UKONČENÍ VODIČŮ NA SVORKOVNICI</t>
  </si>
  <si>
    <t>70</t>
  </si>
  <si>
    <t xml:space="preserve"> Do  10 mm2</t>
  </si>
  <si>
    <t>KABELOVÁ SPOJKA</t>
  </si>
  <si>
    <t>71</t>
  </si>
  <si>
    <t>na plastové kabely 3x1,5, 3x2,5</t>
  </si>
  <si>
    <t>72</t>
  </si>
  <si>
    <t>na plastové kabely 5x10</t>
  </si>
  <si>
    <t>SVORKOVNICE KRABICOVÁ</t>
  </si>
  <si>
    <t>73</t>
  </si>
  <si>
    <t>3x1-2,5mm2</t>
  </si>
  <si>
    <t>74</t>
  </si>
  <si>
    <t>4x1-2,5mm2</t>
  </si>
  <si>
    <t>75</t>
  </si>
  <si>
    <t>5x1-2,5mm2</t>
  </si>
  <si>
    <t>Montáž rozváděčů, příprava, úprava niky, zapravení</t>
  </si>
  <si>
    <t>76</t>
  </si>
  <si>
    <t>Plastových 40 kg  zapuštěných (SDK)</t>
  </si>
  <si>
    <t>ZAPOJENÍ PŘÍSTROJŮ - MIMO CENÍK. POLOŽKU</t>
  </si>
  <si>
    <t>77</t>
  </si>
  <si>
    <t xml:space="preserve">ventilátory, TUV, ZK,  ... </t>
  </si>
  <si>
    <t>DOPLNĚNÍ ROZVADĚČŮ, POPISY</t>
  </si>
  <si>
    <t>78</t>
  </si>
  <si>
    <t>Výstražné tabulky (samolep)</t>
  </si>
  <si>
    <t>79</t>
  </si>
  <si>
    <t>Popisné štítky kabelů (okruhů), popisy, bužírky</t>
  </si>
  <si>
    <t>80</t>
  </si>
  <si>
    <t>Popisný gravírovaný štítek ZVONEK LABORATOŘ</t>
  </si>
  <si>
    <t>EKVIPOT. SVORKOVNICE, SVORKY</t>
  </si>
  <si>
    <t>81</t>
  </si>
  <si>
    <t>Hlavní vč. krytu nástěnná</t>
  </si>
  <si>
    <t>82</t>
  </si>
  <si>
    <t>Hlavní vč. krytu v krabici zapuštěná (SDK), vývody ohebné chráničky D16</t>
  </si>
  <si>
    <t>83</t>
  </si>
  <si>
    <t>doplňková PE vč. krytu zapuštěná, vývody ohebné chráničky D16</t>
  </si>
  <si>
    <t>84</t>
  </si>
  <si>
    <t>Svorka Cu pás. 20x500x0,5mm vč. svorky</t>
  </si>
  <si>
    <t>85</t>
  </si>
  <si>
    <t>Svorky a oka pro pospojování</t>
  </si>
  <si>
    <t>86</t>
  </si>
  <si>
    <t>Uzemňovací svorka na trubky/potrubí 17,2 mm, nerez</t>
  </si>
  <si>
    <t>87</t>
  </si>
  <si>
    <t>Uzemňovací svorka na trubky/potrubí 26,9 mm, nerez</t>
  </si>
  <si>
    <t>UTĚSŇOVACÍ HMOTY, IZOLAČNÍ MATERIÁLY</t>
  </si>
  <si>
    <t>88</t>
  </si>
  <si>
    <t>Silikonový tmel, kartuš 330ml</t>
  </si>
  <si>
    <t>89</t>
  </si>
  <si>
    <t>Silikonový tmel, kartuš 330ml venkovní, UV odolný</t>
  </si>
  <si>
    <t xml:space="preserve">PROTIPOŽÁRNÍ MATERIÁL ODOLNOST EI45 </t>
  </si>
  <si>
    <t>90</t>
  </si>
  <si>
    <t>Pěna cartouche 700 ml</t>
  </si>
  <si>
    <t>91</t>
  </si>
  <si>
    <t>Protipožání materiál do kabelových průstupů - výplň (do 0,005 m3)</t>
  </si>
  <si>
    <t>SVÍTIDLA</t>
  </si>
  <si>
    <t>92</t>
  </si>
  <si>
    <t>Ozn. A - viz Kniha svítidel</t>
  </si>
  <si>
    <t>93</t>
  </si>
  <si>
    <t>Ozn. B - viz Kniha svítidel</t>
  </si>
  <si>
    <t>94</t>
  </si>
  <si>
    <t>Ozn. N, zapuštěné - viz Kniha svítidel</t>
  </si>
  <si>
    <t>95</t>
  </si>
  <si>
    <t>Ozn. N, nástěnné - viz Kniha svítidel</t>
  </si>
  <si>
    <t>ZÁŘIVKOVÁ TRUBICE TŘÍPÁSMOVÁ</t>
  </si>
  <si>
    <t>96</t>
  </si>
  <si>
    <t>T5, 54W/830, teplota chromatičnosti 3000°K</t>
  </si>
  <si>
    <t>97</t>
  </si>
  <si>
    <t>T8, 58W/830, teplota chromatičnosti 3000°K</t>
  </si>
  <si>
    <t>SVÍTIDLA  OZN. A</t>
  </si>
  <si>
    <t>98</t>
  </si>
  <si>
    <t>Demontáž, čištění, opětovná montáž, osazení nové trubice</t>
  </si>
  <si>
    <t>Úprava a rozšiřování stávající funkční infrastruktury</t>
  </si>
  <si>
    <t>99</t>
  </si>
  <si>
    <t>Patch cord 1m</t>
  </si>
  <si>
    <t>100</t>
  </si>
  <si>
    <t xml:space="preserve">Práce v datovém rozvaděči </t>
  </si>
  <si>
    <t>Horizontální rozvody</t>
  </si>
  <si>
    <t>101</t>
  </si>
  <si>
    <t>Kabel FTP 4P drát Cat 6a (stíněný)</t>
  </si>
  <si>
    <t>102</t>
  </si>
  <si>
    <t>Kabel FTP Cat 6a -  měření</t>
  </si>
  <si>
    <t>103</t>
  </si>
  <si>
    <t xml:space="preserve">Kabel UTP Cat 6a </t>
  </si>
  <si>
    <t>104</t>
  </si>
  <si>
    <t xml:space="preserve">Datová zásuvka na omítku, Cat6a, kompletní </t>
  </si>
  <si>
    <t>105</t>
  </si>
  <si>
    <t>Datová dvojzásuvka na omítku, Cat6a, kompletní</t>
  </si>
  <si>
    <t>106</t>
  </si>
  <si>
    <t>Telefonní linka - přepojení stávající, úprava rozvodů</t>
  </si>
  <si>
    <t>ELEKTRONICKÁ KONTROLA VSTUPU - EKV</t>
  </si>
  <si>
    <t>107</t>
  </si>
  <si>
    <t>Rozvaděč pro EKV (REKV) nástěnný</t>
  </si>
  <si>
    <t>108</t>
  </si>
  <si>
    <t xml:space="preserve">Datový  koncentrátor </t>
  </si>
  <si>
    <t>109</t>
  </si>
  <si>
    <t>Zálohovaný zdroj v krytu 13,8V/3A s odpojovačem</t>
  </si>
  <si>
    <t>110</t>
  </si>
  <si>
    <t>Akumulátor 12V/ 7Ah</t>
  </si>
  <si>
    <t>111</t>
  </si>
  <si>
    <t xml:space="preserve">Jednotka KEY41 </t>
  </si>
  <si>
    <t>112</t>
  </si>
  <si>
    <t>Krabice pro PB upravená, nástěnná</t>
  </si>
  <si>
    <t>113</t>
  </si>
  <si>
    <t>Čtečka proximity karet do systému IIS Mendelu rozhraní Wiegand (WLF3)</t>
  </si>
  <si>
    <t>114</t>
  </si>
  <si>
    <t>Držák čtečky na SDK</t>
  </si>
  <si>
    <t>115</t>
  </si>
  <si>
    <t>Napojení do stávajícího systému EKV - IIS Mendelu</t>
  </si>
  <si>
    <t>POPLACHOVÝ ZABEZPEČOVACÍ A TÍSŇOVÝ SYSTÉM -  PZTS</t>
  </si>
  <si>
    <t>(GALAXY DIMENSION MENDELU)</t>
  </si>
  <si>
    <t>116</t>
  </si>
  <si>
    <t>Kombinovaný optický a tepelný detektor 58°C, reléový výstup, samoresetovací patice, dvojbarevná programovatelná LED signalizující poplach, zaprášení a poruchu detektoru, programovatelná citlivost, dosah poloměr 6m</t>
  </si>
  <si>
    <t>117</t>
  </si>
  <si>
    <t>Programování ústředny PZTS</t>
  </si>
  <si>
    <t>118</t>
  </si>
  <si>
    <t>Demontáž stávajících detektorů a kabeláže, nové osazení</t>
  </si>
  <si>
    <t>119</t>
  </si>
  <si>
    <t>Demont. a pětovná montáž  klávesnice</t>
  </si>
  <si>
    <t>120</t>
  </si>
  <si>
    <t>Expandér</t>
  </si>
  <si>
    <t>121</t>
  </si>
  <si>
    <t>Připojení PZTS na PCO Mendelu</t>
  </si>
  <si>
    <t>HODINOVE ZÚČTOVACÍ SAZBY SLABOPROUD</t>
  </si>
  <si>
    <t>122</t>
  </si>
  <si>
    <t>Napojení na stávající zařízeni EZS</t>
  </si>
  <si>
    <t>123</t>
  </si>
  <si>
    <t>Napojení na stávající zařízeni EKV</t>
  </si>
  <si>
    <t>124</t>
  </si>
  <si>
    <t>Příprava ke komplexní zkoušce</t>
  </si>
  <si>
    <t>125</t>
  </si>
  <si>
    <t>Zabezpečeni pracoviště</t>
  </si>
  <si>
    <t>HOD. ZÚČTOVACÍ SAZBY HLAVA XI - SLABOPROUD</t>
  </si>
  <si>
    <t>126</t>
  </si>
  <si>
    <t>Kompl.zkouš., vých.rev.,zkuš.pr.</t>
  </si>
  <si>
    <t>127</t>
  </si>
  <si>
    <t>Výchozí revize</t>
  </si>
  <si>
    <t>128</t>
  </si>
  <si>
    <t>Vyhot. zprávy o vých.revizi</t>
  </si>
  <si>
    <t>129</t>
  </si>
  <si>
    <t>Zkušební provoz</t>
  </si>
  <si>
    <t>130</t>
  </si>
  <si>
    <t>Uvedení do provozu</t>
  </si>
  <si>
    <t>HODINOVE ZUCTOVACI SAZBY - SILNOPROUD</t>
  </si>
  <si>
    <t>131</t>
  </si>
  <si>
    <t>Příprava ke komplexni zkoušce</t>
  </si>
  <si>
    <t>132</t>
  </si>
  <si>
    <t>Zabezpeceni pracoviste</t>
  </si>
  <si>
    <t>133</t>
  </si>
  <si>
    <t xml:space="preserve"> Napojeni na stavajici zarizeni</t>
  </si>
  <si>
    <t>134</t>
  </si>
  <si>
    <t xml:space="preserve"> Montáž mimo ceníkové položky</t>
  </si>
  <si>
    <t>PROVEDENI REVIZNICH ZKOUSEK - SILNOPROUD</t>
  </si>
  <si>
    <t>135</t>
  </si>
  <si>
    <t xml:space="preserve"> Revizni technik silnoproud</t>
  </si>
  <si>
    <t>PRÁCE VE VÝŠKÁCH</t>
  </si>
  <si>
    <t>136</t>
  </si>
  <si>
    <t>Příplatek za práce ve výšce nad 2,5m - žebřík</t>
  </si>
  <si>
    <t>137</t>
  </si>
  <si>
    <t>Montážní plošina do výšky 2,5m, mobilní</t>
  </si>
  <si>
    <t>140</t>
  </si>
  <si>
    <t>Podružný materiál</t>
  </si>
  <si>
    <t>Elektromontáže - celkem</t>
  </si>
  <si>
    <t>Zednická výpomoc</t>
  </si>
  <si>
    <t>ZEDNICKÁ VÝPOMOC</t>
  </si>
  <si>
    <t>141</t>
  </si>
  <si>
    <t>pro elektromontáže</t>
  </si>
  <si>
    <t>VRTÁNÍ OTVORU VE ZDIVU, PODLAZE BETON</t>
  </si>
  <si>
    <t>142</t>
  </si>
  <si>
    <t>do D 40mm, Stěna do 300mm, zapravení</t>
  </si>
  <si>
    <t>Zednická výpomoc - celkem</t>
  </si>
  <si>
    <t xml:space="preserve">POZNÁMKA:                            </t>
  </si>
  <si>
    <t>Ve výjimečných případech pro dostatečný přesný a srozumitelný popis je v souladu se zákonem 134/2016 Sb. o zadávání veřejných zakázek použito odkazu na výrobek. Odkaz (kniha výrobků) je použit z důvodu existence více výrobků nedosahujících požadovaných parametrů a vlastností. Tento výrobek je možné nahradit kvalitativně a technicky lepším, minimálně obdobným řešením. Uvedené odkazy na typový výrobek v této dokumentaci slouží pouze pro vyobrazení designových tvarů, specifikaci vlastností, technických parametrů a jejich kvalitativního standardu.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</si>
  <si>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</si>
  <si>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</si>
  <si>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</si>
  <si>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</si>
  <si>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</si>
  <si>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</si>
  <si>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</si>
  <si>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</si>
  <si>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1,00%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</si>
  <si>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</si>
  <si>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</si>
  <si>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</si>
  <si>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</si>
  <si>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</si>
  <si>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</si>
  <si>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</si>
  <si>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</si>
  <si>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</si>
  <si>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</si>
  <si>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</si>
  <si>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</si>
  <si>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</si>
  <si>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</si>
  <si>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</si>
  <si>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</si>
  <si>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</si>
  <si>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</si>
  <si>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Investice celk.</t>
  </si>
  <si>
    <t>Inv.evidované</t>
  </si>
  <si>
    <t>Neinvestice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</si>
</sst>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0" fillId="0" borderId="0" xfId="0" applyNumberFormat="1" applyProtection="1"/>
    <xf numFmtId="49" fontId="5" fillId="7" borderId="1" xfId="0" applyNumberFormat="1" applyFont="1" applyFill="1" applyBorder="1" applyAlignment="1">
      <alignment horizontal="left" wrapText="1"/>
    </xf>
    <xf numFmtId="4" fontId="1" fillId="8" borderId="1" xfId="0" applyNumberFormat="1" applyFont="1" applyFill="1" applyBorder="1" applyAlignment="1">
      <alignment horizontal="right"/>
    </xf>
    <xf numFmtId="0" fontId="5" fillId="7" borderId="1" xfId="0" applyNumberFormat="1" applyFont="1" applyFill="1" applyBorder="1" applyAlignment="1">
      <alignment horizontal="left" wrapText="1"/>
    </xf>
    <xf numFmtId="0" fontId="1" fillId="5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A33" sqref="A33"/>
    </sheetView>
  </sheetViews>
  <sheetFormatPr defaultRowHeight="15" x14ac:dyDescent="0.2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4.5703125" style="10" hidden="1" customWidth="1"/>
  </cols>
  <sheetData>
    <row r="1" spans="1:6" x14ac:dyDescent="0.25">
      <c r="A1" s="2" t="s">
        <v>0</v>
      </c>
      <c r="B1" s="12" t="s">
        <v>402</v>
      </c>
      <c r="C1" s="12" t="s">
        <v>403</v>
      </c>
      <c r="D1" s="3"/>
      <c r="F1" s="22">
        <f>SUM(Rozpočet!F12,Rozpočet!F16,Rozpočet!F19,Rozpočet!F21,Rozpočet!F23,Rozpočet!F33,Rozpočet!F43,Rozpočet!F47,Rozpočet!F51,Rozpočet!F55,Rozpočet!F58,Rozpočet!F62,Rozpočet!F65,Rozpočet!F68,Rozpočet!F71,Rozpočet!F73,Rozpočet!F76,Rozpočet!F80,Rozpočet!F82,Rozpočet!F84,Rozpočet!F93,Rozpočet!F96,Rozpočet!F100,Rozpočet!F104,Rozpočet!F106,Rozpočet!F109,Rozpočet!F113,Rozpočet!F115,Rozpočet!F117)+SUM(Rozpočet!F121,Rozpočet!F129,Rozpočet!F135,Rozpočet!F140,Rozpočet!F143,Rozpočet!F184,Rozpočet!F189,Rozpočet!F191)</f>
        <v>0</v>
      </c>
    </row>
    <row r="2" spans="1:6" x14ac:dyDescent="0.25">
      <c r="A2" s="6" t="s">
        <v>404</v>
      </c>
      <c r="B2" s="19"/>
      <c r="C2" s="19"/>
      <c r="D2" s="3"/>
      <c r="F2" s="22">
        <f>SUM(Rozpočet!H12,Rozpočet!H16,Rozpočet!H19,Rozpočet!H21,Rozpočet!H23,Rozpočet!H33,Rozpočet!H43,Rozpočet!H47,Rozpočet!H51,Rozpočet!H55,Rozpočet!H58,Rozpočet!H62,Rozpočet!H65,Rozpočet!H68,Rozpočet!H71,Rozpočet!H73,Rozpočet!H76,Rozpočet!H80,Rozpočet!H82,Rozpočet!H84,Rozpočet!H93,Rozpočet!H96,Rozpočet!H100,Rozpočet!H104,Rozpočet!H106,Rozpočet!H109,Rozpočet!H113,Rozpočet!H115,Rozpočet!H117)+SUM(Rozpočet!H121,Rozpočet!H129,Rozpočet!H135,Rozpočet!H140,Rozpočet!H143,Rozpočet!H184,Rozpočet!H189,Rozpočet!H191)</f>
        <v>0</v>
      </c>
    </row>
    <row r="3" spans="1:6" x14ac:dyDescent="0.25">
      <c r="A3" s="7" t="s">
        <v>405</v>
      </c>
      <c r="B3" s="16">
        <f>(Rozpočet!F10)</f>
        <v>0</v>
      </c>
      <c r="C3" s="16"/>
      <c r="D3" s="3"/>
    </row>
    <row r="4" spans="1:6" x14ac:dyDescent="0.25">
      <c r="A4" s="7" t="s">
        <v>406</v>
      </c>
      <c r="B4" s="16">
        <f>B3 * Parametry!B16 / 100</f>
        <v>0</v>
      </c>
      <c r="C4" s="16">
        <f>B3 * Parametry!B17 / 100</f>
        <v>0</v>
      </c>
      <c r="D4" s="3"/>
    </row>
    <row r="5" spans="1:6" x14ac:dyDescent="0.25">
      <c r="A5" s="7" t="s">
        <v>407</v>
      </c>
      <c r="B5" s="16"/>
      <c r="C5" s="16">
        <f>(Rozpočet!F196) + 0</f>
        <v>0</v>
      </c>
      <c r="D5" s="3"/>
    </row>
    <row r="6" spans="1:6" x14ac:dyDescent="0.25">
      <c r="A6" s="7" t="s">
        <v>408</v>
      </c>
      <c r="B6" s="16"/>
      <c r="C6" s="16">
        <f>(Rozpočet!H10) + (Rozpočet!H196) + 0</f>
        <v>0</v>
      </c>
      <c r="D6" s="3"/>
    </row>
    <row r="7" spans="1:6" x14ac:dyDescent="0.25">
      <c r="A7" s="8" t="s">
        <v>409</v>
      </c>
      <c r="B7" s="20">
        <f>B3 + B4</f>
        <v>0</v>
      </c>
      <c r="C7" s="20">
        <f>C3 + C4 + C5 + C6</f>
        <v>0</v>
      </c>
      <c r="D7" s="3"/>
    </row>
    <row r="8" spans="1:6" x14ac:dyDescent="0.25">
      <c r="A8" s="7" t="s">
        <v>410</v>
      </c>
      <c r="B8" s="16"/>
      <c r="C8" s="16">
        <f>(C5 + C6) * Parametry!B18 / 100</f>
        <v>0</v>
      </c>
      <c r="D8" s="3"/>
    </row>
    <row r="9" spans="1:6" x14ac:dyDescent="0.25">
      <c r="A9" s="7" t="s">
        <v>411</v>
      </c>
      <c r="B9" s="16"/>
      <c r="C9" s="16">
        <f>0 + 0</f>
        <v>0</v>
      </c>
      <c r="D9" s="3"/>
    </row>
    <row r="10" spans="1:6" x14ac:dyDescent="0.25">
      <c r="A10" s="7" t="s">
        <v>412</v>
      </c>
      <c r="B10" s="16"/>
      <c r="C10" s="16">
        <f>(Rozpočet!F202) + (Rozpočet!H202)</f>
        <v>0</v>
      </c>
      <c r="D10" s="3"/>
    </row>
    <row r="11" spans="1:6" x14ac:dyDescent="0.25">
      <c r="A11" s="7" t="s">
        <v>413</v>
      </c>
      <c r="B11" s="16"/>
      <c r="C11" s="16">
        <f>(C9 + C10) * Parametry!B19 / 100</f>
        <v>0</v>
      </c>
      <c r="D11" s="3"/>
    </row>
    <row r="12" spans="1:6" x14ac:dyDescent="0.25">
      <c r="A12" s="8" t="s">
        <v>414</v>
      </c>
      <c r="B12" s="20">
        <f>B7</f>
        <v>0</v>
      </c>
      <c r="C12" s="20">
        <f>C7 + C8 + C9 + C10 + C11</f>
        <v>0</v>
      </c>
      <c r="D12" s="3"/>
    </row>
    <row r="13" spans="1:6" x14ac:dyDescent="0.25">
      <c r="A13" s="7" t="s">
        <v>415</v>
      </c>
      <c r="B13" s="16"/>
      <c r="C13" s="16">
        <f>(B12 + C12) * Parametry!B20 / 100</f>
        <v>0</v>
      </c>
      <c r="D13" s="3"/>
    </row>
    <row r="14" spans="1:6" x14ac:dyDescent="0.25">
      <c r="A14" s="7" t="s">
        <v>416</v>
      </c>
      <c r="B14" s="16"/>
      <c r="C14" s="16">
        <f>(B12 + C12) * Parametry!B21 / 100</f>
        <v>0</v>
      </c>
      <c r="D14" s="3"/>
    </row>
    <row r="15" spans="1:6" x14ac:dyDescent="0.25">
      <c r="A15" s="7" t="s">
        <v>417</v>
      </c>
      <c r="B15" s="16"/>
      <c r="C15" s="16">
        <f>(B7 + C7) * Parametry!B22 / 100</f>
        <v>0</v>
      </c>
      <c r="D15" s="3"/>
    </row>
    <row r="16" spans="1:6" x14ac:dyDescent="0.25">
      <c r="A16" s="6" t="s">
        <v>418</v>
      </c>
      <c r="B16" s="19"/>
      <c r="C16" s="19">
        <f>B12 + C12 + C13 + C14 + C15</f>
        <v>0</v>
      </c>
      <c r="D16" s="3"/>
    </row>
    <row r="17" spans="1:4" x14ac:dyDescent="0.25">
      <c r="A17" s="7" t="s">
        <v>15</v>
      </c>
      <c r="B17" s="16"/>
      <c r="C17" s="16"/>
      <c r="D17" s="3"/>
    </row>
    <row r="18" spans="1:4" x14ac:dyDescent="0.25">
      <c r="A18" s="6" t="s">
        <v>419</v>
      </c>
      <c r="B18" s="19"/>
      <c r="C18" s="19"/>
      <c r="D18" s="3"/>
    </row>
    <row r="19" spans="1:4" x14ac:dyDescent="0.25">
      <c r="A19" s="7" t="s">
        <v>420</v>
      </c>
      <c r="B19" s="16"/>
      <c r="C19" s="16">
        <f>C12 * Parametry!B23 / 100</f>
        <v>0</v>
      </c>
      <c r="D19" s="3"/>
    </row>
    <row r="20" spans="1:4" x14ac:dyDescent="0.25">
      <c r="A20" s="7" t="s">
        <v>421</v>
      </c>
      <c r="B20" s="16"/>
      <c r="C20" s="16">
        <f>C12 * Parametry!B24 / 100</f>
        <v>0</v>
      </c>
      <c r="D20" s="3"/>
    </row>
    <row r="21" spans="1:4" x14ac:dyDescent="0.25">
      <c r="A21" s="6" t="s">
        <v>422</v>
      </c>
      <c r="B21" s="19"/>
      <c r="C21" s="19">
        <f>C19 + C20</f>
        <v>0</v>
      </c>
      <c r="D21" s="3"/>
    </row>
    <row r="22" spans="1:4" x14ac:dyDescent="0.25">
      <c r="A22" s="7" t="s">
        <v>423</v>
      </c>
      <c r="B22" s="16"/>
      <c r="C22" s="16">
        <f>Parametry!B25 * Parametry!B28 * (C16 * Parametry!B27)^Parametry!B26</f>
        <v>0</v>
      </c>
      <c r="D22" s="3"/>
    </row>
    <row r="23" spans="1:4" x14ac:dyDescent="0.25">
      <c r="A23" s="7" t="s">
        <v>15</v>
      </c>
      <c r="B23" s="16"/>
      <c r="C23" s="16"/>
      <c r="D23" s="3"/>
    </row>
    <row r="24" spans="1:4" x14ac:dyDescent="0.25">
      <c r="A24" s="4" t="s">
        <v>424</v>
      </c>
      <c r="B24" s="15"/>
      <c r="C24" s="15">
        <f>C16 + C21 + C22</f>
        <v>0</v>
      </c>
      <c r="D24" s="3"/>
    </row>
    <row r="25" spans="1:4" x14ac:dyDescent="0.25">
      <c r="A25" s="7" t="s">
        <v>425</v>
      </c>
      <c r="B25" s="16">
        <f>(SUM(Rozpočet!F9)+SUM(Rozpočet!F12:F25,Rozpočet!F27:F131,Rozpočet!F133:F144,Rozpočet!F146:F147,Rozpočet!F149:F154,Rozpočet!F156:F164,Rozpočet!F167:F172,Rozpočet!F174:F177,Rozpočet!F179:F193,Rozpočet!F195)+SUM(Rozpočet!F198:F201)) + (SUM(Rozpočet!H9)+SUM(Rozpočet!H12:H25,Rozpočet!H27:H131,Rozpočet!H133:H144,Rozpočet!H146:H147,Rozpočet!H149:H154,Rozpočet!H156:H164,Rozpočet!H167:H172,Rozpočet!H174:H177,Rozpočet!H179:H193,Rozpočet!H195)+SUM(Rozpočet!H198:H201)) + B4 + C4 + C8 + C11 + C13 + C14 + C15 + C21 + C22</f>
        <v>0</v>
      </c>
      <c r="C25" s="16">
        <f>B25 * Parametry!B31 / 100</f>
        <v>0</v>
      </c>
      <c r="D25" s="3"/>
    </row>
    <row r="26" spans="1:4" x14ac:dyDescent="0.25">
      <c r="A26" s="7" t="s">
        <v>426</v>
      </c>
      <c r="B26" s="16">
        <v>0</v>
      </c>
      <c r="C26" s="16">
        <v>0</v>
      </c>
      <c r="D26" s="3"/>
    </row>
    <row r="27" spans="1:4" x14ac:dyDescent="0.25">
      <c r="A27" s="4" t="s">
        <v>427</v>
      </c>
      <c r="B27" s="15"/>
      <c r="C27" s="15">
        <f>C24 + C25 + C26</f>
        <v>0</v>
      </c>
      <c r="D27" s="3"/>
    </row>
    <row r="28" spans="1:4" x14ac:dyDescent="0.25">
      <c r="A28" s="7" t="s">
        <v>15</v>
      </c>
      <c r="B28" s="16"/>
      <c r="C28" s="16"/>
      <c r="D28" s="3"/>
    </row>
    <row r="29" spans="1:4" x14ac:dyDescent="0.25">
      <c r="A29" s="6" t="s">
        <v>428</v>
      </c>
      <c r="B29" s="21" t="s">
        <v>54</v>
      </c>
      <c r="C29" s="21" t="s">
        <v>56</v>
      </c>
      <c r="D29" s="3"/>
    </row>
    <row r="30" spans="1:4" x14ac:dyDescent="0.25">
      <c r="A30" s="7" t="s">
        <v>64</v>
      </c>
      <c r="B30" s="16">
        <f>(Rozpočet!F10)</f>
        <v>0</v>
      </c>
      <c r="C30" s="16">
        <f>(Rozpočet!H10)</f>
        <v>0</v>
      </c>
      <c r="D30" s="3"/>
    </row>
    <row r="31" spans="1:4" x14ac:dyDescent="0.25">
      <c r="A31" s="7" t="s">
        <v>69</v>
      </c>
      <c r="B31" s="16">
        <f>(Rozpočet!F196)</f>
        <v>0</v>
      </c>
      <c r="C31" s="16">
        <f>(Rozpočet!H196)</f>
        <v>0</v>
      </c>
      <c r="D31" s="3"/>
    </row>
    <row r="32" spans="1:4" x14ac:dyDescent="0.25">
      <c r="A32" s="7" t="s">
        <v>392</v>
      </c>
      <c r="B32" s="16">
        <f>(Rozpočet!F202)</f>
        <v>0</v>
      </c>
      <c r="C32" s="16">
        <f>(Rozpočet!H202)</f>
        <v>0</v>
      </c>
      <c r="D32" s="3"/>
    </row>
    <row r="33" spans="1:4" x14ac:dyDescent="0.25">
      <c r="A33" s="7" t="s">
        <v>15</v>
      </c>
      <c r="B33" s="16"/>
      <c r="C33" s="16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5"/>
  <sheetViews>
    <sheetView tabSelected="1" workbookViewId="0"/>
  </sheetViews>
  <sheetFormatPr defaultRowHeight="15" x14ac:dyDescent="0.25"/>
  <cols>
    <col min="1" max="1" width="6.140625" style="1" bestFit="1" customWidth="1"/>
    <col min="2" max="2" width="77.85546875" style="1" customWidth="1"/>
    <col min="3" max="3" width="4" style="1" bestFit="1" customWidth="1"/>
    <col min="4" max="4" width="6.42578125" style="11" bestFit="1" customWidth="1"/>
    <col min="5" max="5" width="8.85546875" style="11" bestFit="1" customWidth="1"/>
    <col min="6" max="6" width="13.42578125" style="11" bestFit="1" customWidth="1"/>
    <col min="7" max="7" width="7.85546875" style="11" bestFit="1" customWidth="1"/>
    <col min="8" max="8" width="12.5703125" style="11" bestFit="1" customWidth="1"/>
    <col min="9" max="9" width="11.42578125" style="11" bestFit="1" customWidth="1"/>
    <col min="10" max="11" width="11.42578125" style="11" customWidth="1"/>
    <col min="14" max="14" width="9" style="10" hidden="1" customWidth="1"/>
  </cols>
  <sheetData>
    <row r="1" spans="1:14" x14ac:dyDescent="0.25">
      <c r="A1" s="2" t="s">
        <v>51</v>
      </c>
      <c r="B1" s="2" t="s">
        <v>0</v>
      </c>
      <c r="C1" s="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429</v>
      </c>
      <c r="J1" s="12" t="s">
        <v>430</v>
      </c>
      <c r="K1" s="12" t="s">
        <v>431</v>
      </c>
      <c r="L1" s="3"/>
      <c r="M1" s="3"/>
      <c r="N1" s="10">
        <f>Parametry!B33/100*F13+Parametry!B33/100*F14+Parametry!B33/100*F15+Parametry!B33/100*F17+Parametry!B33/100*F18+Parametry!B33/100*F20+Parametry!B34/100*F22+Parametry!B33/100*F24+Parametry!B33/100*F25+Parametry!B33/100*F27+Parametry!B33/100*F28+Parametry!B33/100*F29+Parametry!B33/100*F30+Parametry!B33/100*F31+Parametry!B33/100*F32+Parametry!B33/100*F34+Parametry!B33/100*F35+Parametry!B33/100*F36+Parametry!B33/100*F37+Parametry!B33/100*F38+Parametry!B33/100*F39+Parametry!B33/100*F40+Parametry!B33/100*F41</f>
        <v>0</v>
      </c>
    </row>
    <row r="2" spans="1:14" x14ac:dyDescent="0.25">
      <c r="A2" s="13" t="s">
        <v>15</v>
      </c>
      <c r="B2" s="23" t="s">
        <v>58</v>
      </c>
      <c r="C2" s="13" t="s">
        <v>15</v>
      </c>
      <c r="D2" s="14"/>
      <c r="E2" s="14"/>
      <c r="F2" s="14"/>
      <c r="G2" s="14"/>
      <c r="H2" s="14"/>
      <c r="I2" s="14"/>
      <c r="J2" s="14"/>
      <c r="K2" s="14"/>
      <c r="L2" s="3"/>
      <c r="M2" s="3"/>
      <c r="N2" s="10">
        <f>N1+Parametry!B33/100*F42+Parametry!B33/100*F44+Parametry!B33/100*F45+Parametry!B33/100*F46+Parametry!B33/100*F48+Parametry!B33/100*F49+Parametry!B33/100*F50+Parametry!B33/100*F52+Parametry!B33/100*F53+Parametry!B33/100*F54+Parametry!B33/100*F56+Parametry!B33/100*F57+Parametry!B33/100*F59+Parametry!B33/100*F60+Parametry!B33/100*F61+Parametry!B33/100*F63+Parametry!B33/100*F64+Parametry!B33/100*F66+Parametry!B33/100*F67+Parametry!B33/100*F69+Parametry!B33/100*F70+Parametry!B33/100*F72+Parametry!B33/100*F74</f>
        <v>0</v>
      </c>
    </row>
    <row r="3" spans="1:14" ht="39" x14ac:dyDescent="0.25">
      <c r="A3" s="13" t="s">
        <v>15</v>
      </c>
      <c r="B3" s="23" t="s">
        <v>59</v>
      </c>
      <c r="C3" s="13" t="s">
        <v>15</v>
      </c>
      <c r="D3" s="14"/>
      <c r="E3" s="14"/>
      <c r="F3" s="14"/>
      <c r="G3" s="14"/>
      <c r="H3" s="14"/>
      <c r="I3" s="14"/>
      <c r="J3" s="14"/>
      <c r="K3" s="14"/>
      <c r="L3" s="3"/>
      <c r="M3" s="3"/>
      <c r="N3" s="10">
        <f>N2+Parametry!B33/100*F75+Parametry!B33/100*F77+Parametry!B33/100*F78+Parametry!B33/100*F79+Parametry!B33/100*F81+Parametry!B33/100*F83+Parametry!B33/100*F85+Parametry!B33/100*F86+Parametry!B33/100*F87+Parametry!B33/100*F88+Parametry!B33/100*F89+Parametry!B33/100*F90+Parametry!B33/100*F91+Parametry!B33/100*F92+Parametry!B33/100*F94+Parametry!B33/100*F95+Parametry!B33/100*F97+Parametry!B33/100*F98+Parametry!B33/100*F99+Parametry!B33/100*F101+Parametry!B33/100*F102+Parametry!B33/100*F103+Parametry!B33/100*F105</f>
        <v>0</v>
      </c>
    </row>
    <row r="4" spans="1:14" ht="26.25" x14ac:dyDescent="0.25">
      <c r="A4" s="13" t="s">
        <v>15</v>
      </c>
      <c r="B4" s="23" t="s">
        <v>60</v>
      </c>
      <c r="C4" s="13" t="s">
        <v>15</v>
      </c>
      <c r="D4" s="14"/>
      <c r="E4" s="14"/>
      <c r="F4" s="14"/>
      <c r="G4" s="14"/>
      <c r="H4" s="14"/>
      <c r="I4" s="14"/>
      <c r="J4" s="14"/>
      <c r="K4" s="14"/>
      <c r="L4" s="3"/>
      <c r="M4" s="3"/>
      <c r="N4" s="10">
        <f>N3+Parametry!B33/100*F107+Parametry!B33/100*F108+Parametry!B33/100*F110+Parametry!B33/100*F111+Parametry!B33/100*F112+Parametry!B33/100*F114+Parametry!B33/100*F116+Parametry!B33/100*F118+Parametry!B33/100*F119+Parametry!B33/100*F120+Parametry!B33/100*F122+Parametry!B33/100*F123+Parametry!B33/100*F124+Parametry!B33/100*F125+Parametry!B33/100*F126+Parametry!B33/100*F127+Parametry!B33/100*F128+Parametry!B33/100*F130+Parametry!B33/100*F131+Parametry!B33/100*F133+Parametry!B33/100*F134+Parametry!B33/100*F136</f>
        <v>0</v>
      </c>
    </row>
    <row r="5" spans="1:14" ht="39" x14ac:dyDescent="0.25">
      <c r="A5" s="13" t="s">
        <v>15</v>
      </c>
      <c r="B5" s="23" t="s">
        <v>61</v>
      </c>
      <c r="C5" s="13" t="s">
        <v>15</v>
      </c>
      <c r="D5" s="14"/>
      <c r="E5" s="14"/>
      <c r="F5" s="14"/>
      <c r="G5" s="14"/>
      <c r="H5" s="14"/>
      <c r="I5" s="14"/>
      <c r="J5" s="14"/>
      <c r="K5" s="14"/>
      <c r="L5" s="3"/>
      <c r="M5" s="3"/>
      <c r="N5" s="10">
        <f>N4+Parametry!B33/100*F137+Parametry!B33/100*F138+Parametry!B33/100*F139+Parametry!B33/100*F141+Parametry!B33/100*F142+Parametry!B33/100*F144+Parametry!B33/100*F146+Parametry!B33/100*F147+Parametry!B33/100*F149+Parametry!B33/100*F150+Parametry!B33/100*F151+Parametry!B33/100*F152+Parametry!B33/100*F153+Parametry!B33/100*F154+Parametry!B33/100*F156+Parametry!B33/100*F157+Parametry!B33/100*F158+Parametry!B33/100*F159+Parametry!B33/100*F160+Parametry!B33/100*F161+Parametry!B33/100*F162+Parametry!B33/100*F163</f>
        <v>0</v>
      </c>
    </row>
    <row r="6" spans="1:14" ht="39" x14ac:dyDescent="0.25">
      <c r="A6" s="13" t="s">
        <v>15</v>
      </c>
      <c r="B6" s="23" t="s">
        <v>62</v>
      </c>
      <c r="C6" s="13" t="s">
        <v>15</v>
      </c>
      <c r="D6" s="14"/>
      <c r="E6" s="14"/>
      <c r="F6" s="14"/>
      <c r="G6" s="14"/>
      <c r="H6" s="14"/>
      <c r="I6" s="14"/>
      <c r="J6" s="14"/>
      <c r="K6" s="14"/>
      <c r="L6" s="3"/>
      <c r="M6" s="3"/>
      <c r="N6" s="10">
        <f>N5+Parametry!B33/100*F164+Parametry!B33/100*F167+Parametry!B33/100*F168+Parametry!B33/100*F169+Parametry!B33/100*F170+Parametry!B33/100*F171+Parametry!B33/100*F172+Parametry!B33/100*F174+Parametry!B33/100*F175+Parametry!B33/100*F176+Parametry!B33/100*F177+Parametry!B33/100*F179+Parametry!B33/100*F180+Parametry!B33/100*F181+Parametry!B33/100*F182+Parametry!B33/100*F183+Parametry!B33/100*F185+Parametry!B33/100*F186+Parametry!B33/100*F187+Parametry!B33/100*F188+Parametry!B33/100*F190+Parametry!B33/100*F192</f>
        <v>0</v>
      </c>
    </row>
    <row r="7" spans="1:14" ht="64.5" x14ac:dyDescent="0.25">
      <c r="A7" s="13" t="s">
        <v>15</v>
      </c>
      <c r="B7" s="25" t="s">
        <v>63</v>
      </c>
      <c r="C7" s="13" t="s">
        <v>15</v>
      </c>
      <c r="D7" s="14"/>
      <c r="E7" s="14"/>
      <c r="F7" s="14"/>
      <c r="G7" s="14"/>
      <c r="H7" s="14"/>
      <c r="I7" s="14"/>
      <c r="J7" s="14"/>
      <c r="K7" s="14"/>
      <c r="L7" s="3"/>
      <c r="M7" s="3"/>
    </row>
    <row r="8" spans="1:14" x14ac:dyDescent="0.25">
      <c r="A8" s="4" t="s">
        <v>15</v>
      </c>
      <c r="B8" s="4" t="s">
        <v>64</v>
      </c>
      <c r="C8" s="4" t="s">
        <v>15</v>
      </c>
      <c r="D8" s="15"/>
      <c r="E8" s="15"/>
      <c r="F8" s="15"/>
      <c r="G8" s="15"/>
      <c r="H8" s="15"/>
      <c r="I8" s="15"/>
      <c r="J8" s="15"/>
      <c r="K8" s="15"/>
      <c r="L8" s="3"/>
      <c r="M8" s="3"/>
    </row>
    <row r="9" spans="1:14" x14ac:dyDescent="0.25">
      <c r="A9" s="7" t="s">
        <v>65</v>
      </c>
      <c r="B9" s="7" t="s">
        <v>66</v>
      </c>
      <c r="C9" s="7" t="s">
        <v>67</v>
      </c>
      <c r="D9" s="16">
        <v>1</v>
      </c>
      <c r="E9" s="16"/>
      <c r="F9" s="16">
        <f>D9*E9</f>
        <v>0</v>
      </c>
      <c r="G9" s="16"/>
      <c r="H9" s="16">
        <f>D9*G9</f>
        <v>0</v>
      </c>
      <c r="I9" s="24">
        <f>F9+H9</f>
        <v>0</v>
      </c>
      <c r="J9" s="16"/>
      <c r="K9" s="16"/>
      <c r="L9" s="3"/>
      <c r="M9" s="3"/>
    </row>
    <row r="10" spans="1:14" x14ac:dyDescent="0.25">
      <c r="A10" s="4" t="s">
        <v>15</v>
      </c>
      <c r="B10" s="4" t="s">
        <v>68</v>
      </c>
      <c r="C10" s="4" t="s">
        <v>15</v>
      </c>
      <c r="D10" s="15"/>
      <c r="E10" s="15"/>
      <c r="F10" s="15">
        <f>SUM(F9:F9)</f>
        <v>0</v>
      </c>
      <c r="G10" s="15"/>
      <c r="H10" s="15">
        <f>SUM(H9:H9)</f>
        <v>0</v>
      </c>
      <c r="I10" s="15">
        <f>SUM(I9:I9)</f>
        <v>0</v>
      </c>
      <c r="J10" s="15"/>
      <c r="K10" s="15"/>
      <c r="L10" s="3"/>
      <c r="M10" s="3"/>
    </row>
    <row r="11" spans="1:14" x14ac:dyDescent="0.25">
      <c r="A11" s="4" t="s">
        <v>15</v>
      </c>
      <c r="B11" s="4" t="s">
        <v>69</v>
      </c>
      <c r="C11" s="4" t="s">
        <v>15</v>
      </c>
      <c r="D11" s="15"/>
      <c r="E11" s="15"/>
      <c r="F11" s="15"/>
      <c r="G11" s="15"/>
      <c r="H11" s="15"/>
      <c r="I11" s="15"/>
      <c r="J11" s="15"/>
      <c r="K11" s="15"/>
      <c r="L11" s="3"/>
      <c r="M11" s="3"/>
    </row>
    <row r="12" spans="1:14" x14ac:dyDescent="0.25">
      <c r="A12" s="13" t="s">
        <v>15</v>
      </c>
      <c r="B12" s="13" t="s">
        <v>70</v>
      </c>
      <c r="C12" s="13" t="s">
        <v>15</v>
      </c>
      <c r="D12" s="14"/>
      <c r="E12" s="14"/>
      <c r="F12" s="14"/>
      <c r="G12" s="14"/>
      <c r="H12" s="14"/>
      <c r="I12" s="14"/>
      <c r="J12" s="14"/>
      <c r="K12" s="14"/>
      <c r="L12" s="3"/>
      <c r="M12" s="3"/>
    </row>
    <row r="13" spans="1:14" x14ac:dyDescent="0.25">
      <c r="A13" s="7" t="s">
        <v>71</v>
      </c>
      <c r="B13" s="7" t="s">
        <v>72</v>
      </c>
      <c r="C13" s="7" t="s">
        <v>67</v>
      </c>
      <c r="D13" s="16">
        <v>1</v>
      </c>
      <c r="E13" s="16"/>
      <c r="F13" s="16">
        <f>D13*E13</f>
        <v>0</v>
      </c>
      <c r="G13" s="16"/>
      <c r="H13" s="16">
        <f>D13*G13</f>
        <v>0</v>
      </c>
      <c r="I13" s="24">
        <f>F13+H13</f>
        <v>0</v>
      </c>
      <c r="J13" s="16"/>
      <c r="K13" s="16"/>
      <c r="L13" s="3"/>
      <c r="M13" s="3"/>
    </row>
    <row r="14" spans="1:14" x14ac:dyDescent="0.25">
      <c r="A14" s="7" t="s">
        <v>73</v>
      </c>
      <c r="B14" s="7" t="s">
        <v>74</v>
      </c>
      <c r="C14" s="7" t="s">
        <v>67</v>
      </c>
      <c r="D14" s="16">
        <v>1</v>
      </c>
      <c r="E14" s="16"/>
      <c r="F14" s="16">
        <f>D14*E14</f>
        <v>0</v>
      </c>
      <c r="G14" s="16"/>
      <c r="H14" s="16">
        <f>D14*G14</f>
        <v>0</v>
      </c>
      <c r="I14" s="24">
        <f>F14+H14</f>
        <v>0</v>
      </c>
      <c r="J14" s="16"/>
      <c r="K14" s="16"/>
      <c r="L14" s="3"/>
      <c r="M14" s="3"/>
    </row>
    <row r="15" spans="1:14" x14ac:dyDescent="0.25">
      <c r="A15" s="7" t="s">
        <v>75</v>
      </c>
      <c r="B15" s="7" t="s">
        <v>76</v>
      </c>
      <c r="C15" s="7" t="s">
        <v>77</v>
      </c>
      <c r="D15" s="16">
        <v>6</v>
      </c>
      <c r="E15" s="16"/>
      <c r="F15" s="16">
        <f>D15*E15</f>
        <v>0</v>
      </c>
      <c r="G15" s="16"/>
      <c r="H15" s="16">
        <f>D15*G15</f>
        <v>0</v>
      </c>
      <c r="I15" s="24">
        <f>F15+H15</f>
        <v>0</v>
      </c>
      <c r="J15" s="16"/>
      <c r="K15" s="16"/>
      <c r="L15" s="3"/>
      <c r="M15" s="3"/>
    </row>
    <row r="16" spans="1:14" x14ac:dyDescent="0.25">
      <c r="A16" s="13" t="s">
        <v>15</v>
      </c>
      <c r="B16" s="13" t="s">
        <v>78</v>
      </c>
      <c r="C16" s="13" t="s">
        <v>15</v>
      </c>
      <c r="D16" s="14"/>
      <c r="E16" s="14"/>
      <c r="F16" s="14"/>
      <c r="G16" s="14"/>
      <c r="H16" s="14"/>
      <c r="I16" s="14"/>
      <c r="J16" s="14"/>
      <c r="K16" s="14"/>
      <c r="L16" s="3"/>
      <c r="M16" s="3"/>
    </row>
    <row r="17" spans="1:13" x14ac:dyDescent="0.25">
      <c r="A17" s="7" t="s">
        <v>79</v>
      </c>
      <c r="B17" s="7" t="s">
        <v>80</v>
      </c>
      <c r="C17" s="7" t="s">
        <v>77</v>
      </c>
      <c r="D17" s="16">
        <v>30</v>
      </c>
      <c r="E17" s="16"/>
      <c r="F17" s="16">
        <f>D17*E17</f>
        <v>0</v>
      </c>
      <c r="G17" s="16"/>
      <c r="H17" s="16">
        <f>D17*G17</f>
        <v>0</v>
      </c>
      <c r="I17" s="24">
        <f>F17+H17</f>
        <v>0</v>
      </c>
      <c r="J17" s="16"/>
      <c r="K17" s="16"/>
      <c r="L17" s="3"/>
      <c r="M17" s="3"/>
    </row>
    <row r="18" spans="1:13" x14ac:dyDescent="0.25">
      <c r="A18" s="7" t="s">
        <v>81</v>
      </c>
      <c r="B18" s="7" t="s">
        <v>82</v>
      </c>
      <c r="C18" s="7" t="s">
        <v>67</v>
      </c>
      <c r="D18" s="16">
        <v>30</v>
      </c>
      <c r="E18" s="16"/>
      <c r="F18" s="16">
        <f>D18*E18</f>
        <v>0</v>
      </c>
      <c r="G18" s="16"/>
      <c r="H18" s="16">
        <f>D18*G18</f>
        <v>0</v>
      </c>
      <c r="I18" s="24">
        <f>F18+H18</f>
        <v>0</v>
      </c>
      <c r="J18" s="16"/>
      <c r="K18" s="16"/>
      <c r="L18" s="3"/>
      <c r="M18" s="3"/>
    </row>
    <row r="19" spans="1:13" x14ac:dyDescent="0.25">
      <c r="A19" s="13" t="s">
        <v>15</v>
      </c>
      <c r="B19" s="13" t="s">
        <v>83</v>
      </c>
      <c r="C19" s="13" t="s">
        <v>15</v>
      </c>
      <c r="D19" s="14"/>
      <c r="E19" s="14"/>
      <c r="F19" s="14"/>
      <c r="G19" s="14"/>
      <c r="H19" s="14"/>
      <c r="I19" s="14"/>
      <c r="J19" s="14"/>
      <c r="K19" s="14"/>
      <c r="L19" s="3"/>
      <c r="M19" s="3"/>
    </row>
    <row r="20" spans="1:13" x14ac:dyDescent="0.25">
      <c r="A20" s="7" t="s">
        <v>84</v>
      </c>
      <c r="B20" s="7" t="s">
        <v>85</v>
      </c>
      <c r="C20" s="7" t="s">
        <v>86</v>
      </c>
      <c r="D20" s="16">
        <v>30</v>
      </c>
      <c r="E20" s="16"/>
      <c r="F20" s="16">
        <f>D20*E20</f>
        <v>0</v>
      </c>
      <c r="G20" s="16"/>
      <c r="H20" s="16">
        <f>D20*G20</f>
        <v>0</v>
      </c>
      <c r="I20" s="24">
        <f>F20+H20</f>
        <v>0</v>
      </c>
      <c r="J20" s="16"/>
      <c r="K20" s="16"/>
      <c r="L20" s="3"/>
      <c r="M20" s="3"/>
    </row>
    <row r="21" spans="1:13" x14ac:dyDescent="0.25">
      <c r="A21" s="13" t="s">
        <v>15</v>
      </c>
      <c r="B21" s="13" t="s">
        <v>87</v>
      </c>
      <c r="C21" s="13" t="s">
        <v>15</v>
      </c>
      <c r="D21" s="14"/>
      <c r="E21" s="14"/>
      <c r="F21" s="14"/>
      <c r="G21" s="14"/>
      <c r="H21" s="14"/>
      <c r="I21" s="14"/>
      <c r="J21" s="14"/>
      <c r="K21" s="14"/>
      <c r="L21" s="3"/>
      <c r="M21" s="3"/>
    </row>
    <row r="22" spans="1:13" x14ac:dyDescent="0.25">
      <c r="A22" s="7" t="s">
        <v>88</v>
      </c>
      <c r="B22" s="7" t="s">
        <v>89</v>
      </c>
      <c r="C22" s="7" t="s">
        <v>86</v>
      </c>
      <c r="D22" s="16">
        <v>8</v>
      </c>
      <c r="E22" s="16"/>
      <c r="F22" s="16">
        <f>D22*E22</f>
        <v>0</v>
      </c>
      <c r="G22" s="16"/>
      <c r="H22" s="16">
        <f>D22*G22</f>
        <v>0</v>
      </c>
      <c r="I22" s="24">
        <f>F22+H22</f>
        <v>0</v>
      </c>
      <c r="J22" s="16"/>
      <c r="K22" s="16"/>
      <c r="L22" s="3"/>
      <c r="M22" s="3"/>
    </row>
    <row r="23" spans="1:13" x14ac:dyDescent="0.25">
      <c r="A23" s="13" t="s">
        <v>15</v>
      </c>
      <c r="B23" s="13" t="s">
        <v>90</v>
      </c>
      <c r="C23" s="13" t="s">
        <v>15</v>
      </c>
      <c r="D23" s="14"/>
      <c r="E23" s="14"/>
      <c r="F23" s="14"/>
      <c r="G23" s="14"/>
      <c r="H23" s="14"/>
      <c r="I23" s="14"/>
      <c r="J23" s="14"/>
      <c r="K23" s="14"/>
      <c r="L23" s="3"/>
      <c r="M23" s="3"/>
    </row>
    <row r="24" spans="1:13" x14ac:dyDescent="0.25">
      <c r="A24" s="7" t="s">
        <v>91</v>
      </c>
      <c r="B24" s="7" t="s">
        <v>92</v>
      </c>
      <c r="C24" s="7" t="s">
        <v>93</v>
      </c>
      <c r="D24" s="16">
        <v>20</v>
      </c>
      <c r="E24" s="16"/>
      <c r="F24" s="16">
        <f>D24*E24</f>
        <v>0</v>
      </c>
      <c r="G24" s="16"/>
      <c r="H24" s="16">
        <f>D24*G24</f>
        <v>0</v>
      </c>
      <c r="I24" s="24">
        <f t="shared" ref="I24:I32" si="0">F24+H24</f>
        <v>0</v>
      </c>
      <c r="J24" s="16"/>
      <c r="K24" s="16"/>
      <c r="L24" s="3"/>
      <c r="M24" s="3"/>
    </row>
    <row r="25" spans="1:13" x14ac:dyDescent="0.25">
      <c r="A25" s="7" t="s">
        <v>94</v>
      </c>
      <c r="B25" s="7" t="s">
        <v>95</v>
      </c>
      <c r="C25" s="7" t="s">
        <v>93</v>
      </c>
      <c r="D25" s="16">
        <v>10</v>
      </c>
      <c r="E25" s="16"/>
      <c r="F25" s="16">
        <f>D25*E25</f>
        <v>0</v>
      </c>
      <c r="G25" s="16"/>
      <c r="H25" s="16">
        <f>D25*G25</f>
        <v>0</v>
      </c>
      <c r="I25" s="24">
        <f t="shared" si="0"/>
        <v>0</v>
      </c>
      <c r="J25" s="16"/>
      <c r="K25" s="16"/>
      <c r="L25" s="3"/>
      <c r="M25" s="3"/>
    </row>
    <row r="26" spans="1:13" x14ac:dyDescent="0.25">
      <c r="A26" s="13" t="s">
        <v>15</v>
      </c>
      <c r="B26" s="13" t="s">
        <v>96</v>
      </c>
      <c r="C26" s="13" t="s">
        <v>15</v>
      </c>
      <c r="D26" s="14"/>
      <c r="E26" s="14"/>
      <c r="F26" s="14"/>
      <c r="G26" s="14"/>
      <c r="H26" s="14"/>
      <c r="I26" s="14"/>
      <c r="J26" s="14"/>
      <c r="K26" s="14"/>
      <c r="L26" s="3"/>
      <c r="M26" s="3"/>
    </row>
    <row r="27" spans="1:13" x14ac:dyDescent="0.25">
      <c r="A27" s="7" t="s">
        <v>97</v>
      </c>
      <c r="B27" s="7" t="s">
        <v>98</v>
      </c>
      <c r="C27" s="7" t="s">
        <v>67</v>
      </c>
      <c r="D27" s="16">
        <v>20</v>
      </c>
      <c r="E27" s="16"/>
      <c r="F27" s="16">
        <f t="shared" ref="F27:F32" si="1">D27*E27</f>
        <v>0</v>
      </c>
      <c r="G27" s="16"/>
      <c r="H27" s="16">
        <f t="shared" ref="H27:H32" si="2">D27*G27</f>
        <v>0</v>
      </c>
      <c r="I27" s="24">
        <f t="shared" si="0"/>
        <v>0</v>
      </c>
      <c r="J27" s="16"/>
      <c r="K27" s="16"/>
      <c r="L27" s="3"/>
      <c r="M27" s="3"/>
    </row>
    <row r="28" spans="1:13" x14ac:dyDescent="0.25">
      <c r="A28" s="7" t="s">
        <v>99</v>
      </c>
      <c r="B28" s="7" t="s">
        <v>100</v>
      </c>
      <c r="C28" s="7" t="s">
        <v>67</v>
      </c>
      <c r="D28" s="16">
        <v>139</v>
      </c>
      <c r="E28" s="16"/>
      <c r="F28" s="16">
        <f t="shared" si="1"/>
        <v>0</v>
      </c>
      <c r="G28" s="16"/>
      <c r="H28" s="16">
        <f t="shared" si="2"/>
        <v>0</v>
      </c>
      <c r="I28" s="24">
        <f t="shared" si="0"/>
        <v>0</v>
      </c>
      <c r="J28" s="16"/>
      <c r="K28" s="16"/>
      <c r="L28" s="3"/>
      <c r="M28" s="3"/>
    </row>
    <row r="29" spans="1:13" x14ac:dyDescent="0.25">
      <c r="A29" s="7" t="s">
        <v>101</v>
      </c>
      <c r="B29" s="7" t="s">
        <v>102</v>
      </c>
      <c r="C29" s="7" t="s">
        <v>67</v>
      </c>
      <c r="D29" s="16">
        <v>30</v>
      </c>
      <c r="E29" s="16"/>
      <c r="F29" s="16">
        <f t="shared" si="1"/>
        <v>0</v>
      </c>
      <c r="G29" s="16"/>
      <c r="H29" s="16">
        <f t="shared" si="2"/>
        <v>0</v>
      </c>
      <c r="I29" s="24">
        <f t="shared" si="0"/>
        <v>0</v>
      </c>
      <c r="J29" s="16"/>
      <c r="K29" s="16"/>
      <c r="L29" s="3"/>
      <c r="M29" s="3"/>
    </row>
    <row r="30" spans="1:13" x14ac:dyDescent="0.25">
      <c r="A30" s="7" t="s">
        <v>103</v>
      </c>
      <c r="B30" s="7" t="s">
        <v>104</v>
      </c>
      <c r="C30" s="7" t="s">
        <v>67</v>
      </c>
      <c r="D30" s="16">
        <v>40</v>
      </c>
      <c r="E30" s="16"/>
      <c r="F30" s="16">
        <f t="shared" si="1"/>
        <v>0</v>
      </c>
      <c r="G30" s="16"/>
      <c r="H30" s="16">
        <f t="shared" si="2"/>
        <v>0</v>
      </c>
      <c r="I30" s="24">
        <f t="shared" si="0"/>
        <v>0</v>
      </c>
      <c r="J30" s="16"/>
      <c r="K30" s="16"/>
      <c r="L30" s="3"/>
      <c r="M30" s="3"/>
    </row>
    <row r="31" spans="1:13" x14ac:dyDescent="0.25">
      <c r="A31" s="7" t="s">
        <v>47</v>
      </c>
      <c r="B31" s="7" t="s">
        <v>105</v>
      </c>
      <c r="C31" s="7" t="s">
        <v>67</v>
      </c>
      <c r="D31" s="16">
        <v>30</v>
      </c>
      <c r="E31" s="16"/>
      <c r="F31" s="16">
        <f t="shared" si="1"/>
        <v>0</v>
      </c>
      <c r="G31" s="16"/>
      <c r="H31" s="16">
        <f t="shared" si="2"/>
        <v>0</v>
      </c>
      <c r="I31" s="24">
        <f t="shared" si="0"/>
        <v>0</v>
      </c>
      <c r="J31" s="16"/>
      <c r="K31" s="16"/>
      <c r="L31" s="3"/>
      <c r="M31" s="3"/>
    </row>
    <row r="32" spans="1:13" x14ac:dyDescent="0.25">
      <c r="A32" s="7" t="s">
        <v>106</v>
      </c>
      <c r="B32" s="7" t="s">
        <v>107</v>
      </c>
      <c r="C32" s="7" t="s">
        <v>67</v>
      </c>
      <c r="D32" s="16">
        <v>12</v>
      </c>
      <c r="E32" s="16"/>
      <c r="F32" s="16">
        <f t="shared" si="1"/>
        <v>0</v>
      </c>
      <c r="G32" s="16"/>
      <c r="H32" s="16">
        <f t="shared" si="2"/>
        <v>0</v>
      </c>
      <c r="I32" s="24">
        <f t="shared" si="0"/>
        <v>0</v>
      </c>
      <c r="J32" s="16"/>
      <c r="K32" s="16"/>
      <c r="L32" s="3"/>
      <c r="M32" s="3"/>
    </row>
    <row r="33" spans="1:13" x14ac:dyDescent="0.25">
      <c r="A33" s="13" t="s">
        <v>15</v>
      </c>
      <c r="B33" s="13" t="s">
        <v>108</v>
      </c>
      <c r="C33" s="13" t="s">
        <v>15</v>
      </c>
      <c r="D33" s="14"/>
      <c r="E33" s="14"/>
      <c r="F33" s="14"/>
      <c r="G33" s="14"/>
      <c r="H33" s="14"/>
      <c r="I33" s="14"/>
      <c r="J33" s="14"/>
      <c r="K33" s="14"/>
      <c r="L33" s="3"/>
      <c r="M33" s="3"/>
    </row>
    <row r="34" spans="1:13" x14ac:dyDescent="0.25">
      <c r="A34" s="7" t="s">
        <v>109</v>
      </c>
      <c r="B34" s="7" t="s">
        <v>110</v>
      </c>
      <c r="C34" s="7" t="s">
        <v>67</v>
      </c>
      <c r="D34" s="16">
        <v>19</v>
      </c>
      <c r="E34" s="16"/>
      <c r="F34" s="16">
        <f t="shared" ref="F34:F42" si="3">D34*E34</f>
        <v>0</v>
      </c>
      <c r="G34" s="16"/>
      <c r="H34" s="16">
        <f t="shared" ref="H34:H42" si="4">D34*G34</f>
        <v>0</v>
      </c>
      <c r="I34" s="24">
        <f t="shared" ref="I34:I42" si="5">F34+H34</f>
        <v>0</v>
      </c>
      <c r="J34" s="16"/>
      <c r="K34" s="16"/>
      <c r="L34" s="3"/>
      <c r="M34" s="3"/>
    </row>
    <row r="35" spans="1:13" x14ac:dyDescent="0.25">
      <c r="A35" s="7" t="s">
        <v>111</v>
      </c>
      <c r="B35" s="7" t="s">
        <v>112</v>
      </c>
      <c r="C35" s="7" t="s">
        <v>67</v>
      </c>
      <c r="D35" s="16">
        <v>21</v>
      </c>
      <c r="E35" s="16"/>
      <c r="F35" s="16">
        <f t="shared" si="3"/>
        <v>0</v>
      </c>
      <c r="G35" s="16"/>
      <c r="H35" s="16">
        <f t="shared" si="4"/>
        <v>0</v>
      </c>
      <c r="I35" s="24">
        <f t="shared" si="5"/>
        <v>0</v>
      </c>
      <c r="J35" s="16"/>
      <c r="K35" s="16"/>
      <c r="L35" s="3"/>
      <c r="M35" s="3"/>
    </row>
    <row r="36" spans="1:13" x14ac:dyDescent="0.25">
      <c r="A36" s="7" t="s">
        <v>113</v>
      </c>
      <c r="B36" s="7" t="s">
        <v>114</v>
      </c>
      <c r="C36" s="7" t="s">
        <v>67</v>
      </c>
      <c r="D36" s="16">
        <v>7</v>
      </c>
      <c r="E36" s="16"/>
      <c r="F36" s="16">
        <f t="shared" si="3"/>
        <v>0</v>
      </c>
      <c r="G36" s="16"/>
      <c r="H36" s="16">
        <f t="shared" si="4"/>
        <v>0</v>
      </c>
      <c r="I36" s="24">
        <f t="shared" si="5"/>
        <v>0</v>
      </c>
      <c r="J36" s="16"/>
      <c r="K36" s="16"/>
      <c r="L36" s="3"/>
      <c r="M36" s="3"/>
    </row>
    <row r="37" spans="1:13" x14ac:dyDescent="0.25">
      <c r="A37" s="7" t="s">
        <v>115</v>
      </c>
      <c r="B37" s="7" t="s">
        <v>116</v>
      </c>
      <c r="C37" s="7" t="s">
        <v>86</v>
      </c>
      <c r="D37" s="16">
        <v>30</v>
      </c>
      <c r="E37" s="16"/>
      <c r="F37" s="16">
        <f t="shared" si="3"/>
        <v>0</v>
      </c>
      <c r="G37" s="16"/>
      <c r="H37" s="16">
        <f t="shared" si="4"/>
        <v>0</v>
      </c>
      <c r="I37" s="24">
        <f t="shared" si="5"/>
        <v>0</v>
      </c>
      <c r="J37" s="16"/>
      <c r="K37" s="16"/>
      <c r="L37" s="3"/>
      <c r="M37" s="3"/>
    </row>
    <row r="38" spans="1:13" x14ac:dyDescent="0.25">
      <c r="A38" s="7" t="s">
        <v>45</v>
      </c>
      <c r="B38" s="7" t="s">
        <v>117</v>
      </c>
      <c r="C38" s="7" t="s">
        <v>86</v>
      </c>
      <c r="D38" s="16">
        <v>48</v>
      </c>
      <c r="E38" s="16"/>
      <c r="F38" s="16">
        <f t="shared" si="3"/>
        <v>0</v>
      </c>
      <c r="G38" s="16"/>
      <c r="H38" s="16">
        <f t="shared" si="4"/>
        <v>0</v>
      </c>
      <c r="I38" s="24">
        <f t="shared" si="5"/>
        <v>0</v>
      </c>
      <c r="J38" s="16"/>
      <c r="K38" s="16"/>
      <c r="L38" s="3"/>
      <c r="M38" s="3"/>
    </row>
    <row r="39" spans="1:13" x14ac:dyDescent="0.25">
      <c r="A39" s="7" t="s">
        <v>118</v>
      </c>
      <c r="B39" s="7" t="s">
        <v>119</v>
      </c>
      <c r="C39" s="7" t="s">
        <v>67</v>
      </c>
      <c r="D39" s="16">
        <v>15</v>
      </c>
      <c r="E39" s="16"/>
      <c r="F39" s="16">
        <f t="shared" si="3"/>
        <v>0</v>
      </c>
      <c r="G39" s="16"/>
      <c r="H39" s="16">
        <f t="shared" si="4"/>
        <v>0</v>
      </c>
      <c r="I39" s="24">
        <f t="shared" si="5"/>
        <v>0</v>
      </c>
      <c r="J39" s="16"/>
      <c r="K39" s="16"/>
      <c r="L39" s="3"/>
      <c r="M39" s="3"/>
    </row>
    <row r="40" spans="1:13" x14ac:dyDescent="0.25">
      <c r="A40" s="7" t="s">
        <v>120</v>
      </c>
      <c r="B40" s="7" t="s">
        <v>121</v>
      </c>
      <c r="C40" s="7" t="s">
        <v>67</v>
      </c>
      <c r="D40" s="16">
        <v>24</v>
      </c>
      <c r="E40" s="16"/>
      <c r="F40" s="16">
        <f t="shared" si="3"/>
        <v>0</v>
      </c>
      <c r="G40" s="16"/>
      <c r="H40" s="16">
        <f t="shared" si="4"/>
        <v>0</v>
      </c>
      <c r="I40" s="24">
        <f t="shared" si="5"/>
        <v>0</v>
      </c>
      <c r="J40" s="16"/>
      <c r="K40" s="16"/>
      <c r="L40" s="3"/>
      <c r="M40" s="3"/>
    </row>
    <row r="41" spans="1:13" x14ac:dyDescent="0.25">
      <c r="A41" s="7" t="s">
        <v>122</v>
      </c>
      <c r="B41" s="7" t="s">
        <v>123</v>
      </c>
      <c r="C41" s="7" t="s">
        <v>67</v>
      </c>
      <c r="D41" s="16">
        <v>30</v>
      </c>
      <c r="E41" s="16"/>
      <c r="F41" s="16">
        <f t="shared" si="3"/>
        <v>0</v>
      </c>
      <c r="G41" s="16"/>
      <c r="H41" s="16">
        <f t="shared" si="4"/>
        <v>0</v>
      </c>
      <c r="I41" s="24">
        <f t="shared" si="5"/>
        <v>0</v>
      </c>
      <c r="J41" s="16"/>
      <c r="K41" s="16"/>
      <c r="L41" s="3"/>
      <c r="M41" s="3"/>
    </row>
    <row r="42" spans="1:13" x14ac:dyDescent="0.25">
      <c r="A42" s="7" t="s">
        <v>124</v>
      </c>
      <c r="B42" s="7" t="s">
        <v>125</v>
      </c>
      <c r="C42" s="7" t="s">
        <v>67</v>
      </c>
      <c r="D42" s="16">
        <v>48</v>
      </c>
      <c r="E42" s="16"/>
      <c r="F42" s="16">
        <f t="shared" si="3"/>
        <v>0</v>
      </c>
      <c r="G42" s="16"/>
      <c r="H42" s="16">
        <f t="shared" si="4"/>
        <v>0</v>
      </c>
      <c r="I42" s="24">
        <f t="shared" si="5"/>
        <v>0</v>
      </c>
      <c r="J42" s="16"/>
      <c r="K42" s="16"/>
      <c r="L42" s="3"/>
      <c r="M42" s="3"/>
    </row>
    <row r="43" spans="1:13" x14ac:dyDescent="0.25">
      <c r="A43" s="13" t="s">
        <v>15</v>
      </c>
      <c r="B43" s="13" t="s">
        <v>126</v>
      </c>
      <c r="C43" s="13" t="s">
        <v>15</v>
      </c>
      <c r="D43" s="14"/>
      <c r="E43" s="14"/>
      <c r="F43" s="14"/>
      <c r="G43" s="14"/>
      <c r="H43" s="14"/>
      <c r="I43" s="14"/>
      <c r="J43" s="14"/>
      <c r="K43" s="14"/>
      <c r="L43" s="3"/>
      <c r="M43" s="3"/>
    </row>
    <row r="44" spans="1:13" x14ac:dyDescent="0.25">
      <c r="A44" s="7" t="s">
        <v>127</v>
      </c>
      <c r="B44" s="7" t="s">
        <v>128</v>
      </c>
      <c r="C44" s="7" t="s">
        <v>86</v>
      </c>
      <c r="D44" s="16">
        <v>28</v>
      </c>
      <c r="E44" s="16"/>
      <c r="F44" s="16">
        <f>D44*E44</f>
        <v>0</v>
      </c>
      <c r="G44" s="16"/>
      <c r="H44" s="16">
        <f>D44*G44</f>
        <v>0</v>
      </c>
      <c r="I44" s="24">
        <f>F44+H44</f>
        <v>0</v>
      </c>
      <c r="J44" s="16"/>
      <c r="K44" s="16"/>
      <c r="L44" s="3"/>
      <c r="M44" s="3"/>
    </row>
    <row r="45" spans="1:13" x14ac:dyDescent="0.25">
      <c r="A45" s="7" t="s">
        <v>129</v>
      </c>
      <c r="B45" s="7" t="s">
        <v>130</v>
      </c>
      <c r="C45" s="7" t="s">
        <v>67</v>
      </c>
      <c r="D45" s="16">
        <v>14</v>
      </c>
      <c r="E45" s="16"/>
      <c r="F45" s="16">
        <f>D45*E45</f>
        <v>0</v>
      </c>
      <c r="G45" s="16"/>
      <c r="H45" s="16">
        <f>D45*G45</f>
        <v>0</v>
      </c>
      <c r="I45" s="24">
        <f>F45+H45</f>
        <v>0</v>
      </c>
      <c r="J45" s="16"/>
      <c r="K45" s="16"/>
      <c r="L45" s="3"/>
      <c r="M45" s="3"/>
    </row>
    <row r="46" spans="1:13" x14ac:dyDescent="0.25">
      <c r="A46" s="7" t="s">
        <v>131</v>
      </c>
      <c r="B46" s="7" t="s">
        <v>132</v>
      </c>
      <c r="C46" s="7" t="s">
        <v>67</v>
      </c>
      <c r="D46" s="16">
        <v>8</v>
      </c>
      <c r="E46" s="16"/>
      <c r="F46" s="16">
        <f>D46*E46</f>
        <v>0</v>
      </c>
      <c r="G46" s="16"/>
      <c r="H46" s="16">
        <f>D46*G46</f>
        <v>0</v>
      </c>
      <c r="I46" s="24">
        <f>F46+H46</f>
        <v>0</v>
      </c>
      <c r="J46" s="16"/>
      <c r="K46" s="16"/>
      <c r="L46" s="3"/>
      <c r="M46" s="3"/>
    </row>
    <row r="47" spans="1:13" x14ac:dyDescent="0.25">
      <c r="A47" s="13" t="s">
        <v>15</v>
      </c>
      <c r="B47" s="13" t="s">
        <v>133</v>
      </c>
      <c r="C47" s="13" t="s">
        <v>15</v>
      </c>
      <c r="D47" s="14"/>
      <c r="E47" s="14"/>
      <c r="F47" s="14"/>
      <c r="G47" s="14"/>
      <c r="H47" s="14"/>
      <c r="I47" s="14"/>
      <c r="J47" s="14"/>
      <c r="K47" s="14"/>
      <c r="L47" s="3"/>
      <c r="M47" s="3"/>
    </row>
    <row r="48" spans="1:13" x14ac:dyDescent="0.25">
      <c r="A48" s="7" t="s">
        <v>134</v>
      </c>
      <c r="B48" s="7" t="s">
        <v>135</v>
      </c>
      <c r="C48" s="7" t="s">
        <v>86</v>
      </c>
      <c r="D48" s="16">
        <v>20</v>
      </c>
      <c r="E48" s="16"/>
      <c r="F48" s="16">
        <f>D48*E48</f>
        <v>0</v>
      </c>
      <c r="G48" s="16"/>
      <c r="H48" s="16">
        <f>D48*G48</f>
        <v>0</v>
      </c>
      <c r="I48" s="24">
        <f>F48+H48</f>
        <v>0</v>
      </c>
      <c r="J48" s="16"/>
      <c r="K48" s="16"/>
      <c r="L48" s="3"/>
      <c r="M48" s="3"/>
    </row>
    <row r="49" spans="1:13" x14ac:dyDescent="0.25">
      <c r="A49" s="7" t="s">
        <v>136</v>
      </c>
      <c r="B49" s="7" t="s">
        <v>137</v>
      </c>
      <c r="C49" s="7" t="s">
        <v>67</v>
      </c>
      <c r="D49" s="16">
        <v>10</v>
      </c>
      <c r="E49" s="16"/>
      <c r="F49" s="16">
        <f>D49*E49</f>
        <v>0</v>
      </c>
      <c r="G49" s="16"/>
      <c r="H49" s="16">
        <f>D49*G49</f>
        <v>0</v>
      </c>
      <c r="I49" s="24">
        <f>F49+H49</f>
        <v>0</v>
      </c>
      <c r="J49" s="16"/>
      <c r="K49" s="16"/>
      <c r="L49" s="3"/>
      <c r="M49" s="3"/>
    </row>
    <row r="50" spans="1:13" x14ac:dyDescent="0.25">
      <c r="A50" s="7" t="s">
        <v>138</v>
      </c>
      <c r="B50" s="7" t="s">
        <v>139</v>
      </c>
      <c r="C50" s="7" t="s">
        <v>67</v>
      </c>
      <c r="D50" s="16">
        <v>6</v>
      </c>
      <c r="E50" s="16"/>
      <c r="F50" s="16">
        <f>D50*E50</f>
        <v>0</v>
      </c>
      <c r="G50" s="16"/>
      <c r="H50" s="16">
        <f>D50*G50</f>
        <v>0</v>
      </c>
      <c r="I50" s="24">
        <f>F50+H50</f>
        <v>0</v>
      </c>
      <c r="J50" s="16"/>
      <c r="K50" s="16"/>
      <c r="L50" s="3"/>
      <c r="M50" s="3"/>
    </row>
    <row r="51" spans="1:13" x14ac:dyDescent="0.25">
      <c r="A51" s="13" t="s">
        <v>15</v>
      </c>
      <c r="B51" s="13" t="s">
        <v>140</v>
      </c>
      <c r="C51" s="13" t="s">
        <v>15</v>
      </c>
      <c r="D51" s="14"/>
      <c r="E51" s="14"/>
      <c r="F51" s="14"/>
      <c r="G51" s="14"/>
      <c r="H51" s="14"/>
      <c r="I51" s="14"/>
      <c r="J51" s="14"/>
      <c r="K51" s="14"/>
      <c r="L51" s="3"/>
      <c r="M51" s="3"/>
    </row>
    <row r="52" spans="1:13" x14ac:dyDescent="0.25">
      <c r="A52" s="7" t="s">
        <v>141</v>
      </c>
      <c r="B52" s="7" t="s">
        <v>142</v>
      </c>
      <c r="C52" s="7" t="s">
        <v>86</v>
      </c>
      <c r="D52" s="16">
        <v>20</v>
      </c>
      <c r="E52" s="16"/>
      <c r="F52" s="16">
        <f>D52*E52</f>
        <v>0</v>
      </c>
      <c r="G52" s="16"/>
      <c r="H52" s="16">
        <f>D52*G52</f>
        <v>0</v>
      </c>
      <c r="I52" s="24">
        <f>F52+H52</f>
        <v>0</v>
      </c>
      <c r="J52" s="16"/>
      <c r="K52" s="16"/>
      <c r="L52" s="3"/>
      <c r="M52" s="3"/>
    </row>
    <row r="53" spans="1:13" x14ac:dyDescent="0.25">
      <c r="A53" s="7" t="s">
        <v>143</v>
      </c>
      <c r="B53" s="7" t="s">
        <v>144</v>
      </c>
      <c r="C53" s="7" t="s">
        <v>67</v>
      </c>
      <c r="D53" s="16">
        <v>10</v>
      </c>
      <c r="E53" s="16"/>
      <c r="F53" s="16">
        <f>D53*E53</f>
        <v>0</v>
      </c>
      <c r="G53" s="16"/>
      <c r="H53" s="16">
        <f>D53*G53</f>
        <v>0</v>
      </c>
      <c r="I53" s="24">
        <f>F53+H53</f>
        <v>0</v>
      </c>
      <c r="J53" s="16"/>
      <c r="K53" s="16"/>
      <c r="L53" s="3"/>
      <c r="M53" s="3"/>
    </row>
    <row r="54" spans="1:13" x14ac:dyDescent="0.25">
      <c r="A54" s="7" t="s">
        <v>145</v>
      </c>
      <c r="B54" s="7" t="s">
        <v>146</v>
      </c>
      <c r="C54" s="7" t="s">
        <v>67</v>
      </c>
      <c r="D54" s="16">
        <v>4</v>
      </c>
      <c r="E54" s="16"/>
      <c r="F54" s="16">
        <f>D54*E54</f>
        <v>0</v>
      </c>
      <c r="G54" s="16"/>
      <c r="H54" s="16">
        <f>D54*G54</f>
        <v>0</v>
      </c>
      <c r="I54" s="24">
        <f>F54+H54</f>
        <v>0</v>
      </c>
      <c r="J54" s="16"/>
      <c r="K54" s="16"/>
      <c r="L54" s="3"/>
      <c r="M54" s="3"/>
    </row>
    <row r="55" spans="1:13" x14ac:dyDescent="0.25">
      <c r="A55" s="13" t="s">
        <v>15</v>
      </c>
      <c r="B55" s="13" t="s">
        <v>147</v>
      </c>
      <c r="C55" s="13" t="s">
        <v>15</v>
      </c>
      <c r="D55" s="14"/>
      <c r="E55" s="14"/>
      <c r="F55" s="14"/>
      <c r="G55" s="14"/>
      <c r="H55" s="14"/>
      <c r="I55" s="14"/>
      <c r="J55" s="14"/>
      <c r="K55" s="14"/>
      <c r="L55" s="3"/>
      <c r="M55" s="3"/>
    </row>
    <row r="56" spans="1:13" x14ac:dyDescent="0.25">
      <c r="A56" s="7" t="s">
        <v>148</v>
      </c>
      <c r="B56" s="7" t="s">
        <v>149</v>
      </c>
      <c r="C56" s="7" t="s">
        <v>86</v>
      </c>
      <c r="D56" s="16">
        <v>20</v>
      </c>
      <c r="E56" s="16"/>
      <c r="F56" s="16">
        <f>D56*E56</f>
        <v>0</v>
      </c>
      <c r="G56" s="16"/>
      <c r="H56" s="16">
        <f>D56*G56</f>
        <v>0</v>
      </c>
      <c r="I56" s="24">
        <f>F56+H56</f>
        <v>0</v>
      </c>
      <c r="J56" s="16"/>
      <c r="K56" s="16"/>
      <c r="L56" s="3"/>
      <c r="M56" s="3"/>
    </row>
    <row r="57" spans="1:13" x14ac:dyDescent="0.25">
      <c r="A57" s="7" t="s">
        <v>150</v>
      </c>
      <c r="B57" s="7" t="s">
        <v>151</v>
      </c>
      <c r="C57" s="7" t="s">
        <v>67</v>
      </c>
      <c r="D57" s="16">
        <v>10</v>
      </c>
      <c r="E57" s="16"/>
      <c r="F57" s="16">
        <f>D57*E57</f>
        <v>0</v>
      </c>
      <c r="G57" s="16"/>
      <c r="H57" s="16">
        <f>D57*G57</f>
        <v>0</v>
      </c>
      <c r="I57" s="24">
        <f>F57+H57</f>
        <v>0</v>
      </c>
      <c r="J57" s="16"/>
      <c r="K57" s="16"/>
      <c r="L57" s="3"/>
      <c r="M57" s="3"/>
    </row>
    <row r="58" spans="1:13" x14ac:dyDescent="0.25">
      <c r="A58" s="13" t="s">
        <v>15</v>
      </c>
      <c r="B58" s="13" t="s">
        <v>152</v>
      </c>
      <c r="C58" s="13" t="s">
        <v>15</v>
      </c>
      <c r="D58" s="14"/>
      <c r="E58" s="14"/>
      <c r="F58" s="14"/>
      <c r="G58" s="14"/>
      <c r="H58" s="14"/>
      <c r="I58" s="14"/>
      <c r="J58" s="14"/>
      <c r="K58" s="14"/>
      <c r="L58" s="3"/>
      <c r="M58" s="3"/>
    </row>
    <row r="59" spans="1:13" x14ac:dyDescent="0.25">
      <c r="A59" s="7" t="s">
        <v>153</v>
      </c>
      <c r="B59" s="7" t="s">
        <v>154</v>
      </c>
      <c r="C59" s="7" t="s">
        <v>67</v>
      </c>
      <c r="D59" s="16">
        <v>2</v>
      </c>
      <c r="E59" s="16"/>
      <c r="F59" s="16">
        <f>D59*E59</f>
        <v>0</v>
      </c>
      <c r="G59" s="16"/>
      <c r="H59" s="16">
        <f>D59*G59</f>
        <v>0</v>
      </c>
      <c r="I59" s="24">
        <f>F59+H59</f>
        <v>0</v>
      </c>
      <c r="J59" s="16"/>
      <c r="K59" s="16"/>
      <c r="L59" s="3"/>
      <c r="M59" s="3"/>
    </row>
    <row r="60" spans="1:13" x14ac:dyDescent="0.25">
      <c r="A60" s="7" t="s">
        <v>155</v>
      </c>
      <c r="B60" s="7" t="s">
        <v>156</v>
      </c>
      <c r="C60" s="7" t="s">
        <v>67</v>
      </c>
      <c r="D60" s="16">
        <v>2</v>
      </c>
      <c r="E60" s="16"/>
      <c r="F60" s="16">
        <f>D60*E60</f>
        <v>0</v>
      </c>
      <c r="G60" s="16"/>
      <c r="H60" s="16">
        <f>D60*G60</f>
        <v>0</v>
      </c>
      <c r="I60" s="24">
        <f>F60+H60</f>
        <v>0</v>
      </c>
      <c r="J60" s="16"/>
      <c r="K60" s="16"/>
      <c r="L60" s="3"/>
      <c r="M60" s="3"/>
    </row>
    <row r="61" spans="1:13" x14ac:dyDescent="0.25">
      <c r="A61" s="7" t="s">
        <v>157</v>
      </c>
      <c r="B61" s="7" t="s">
        <v>158</v>
      </c>
      <c r="C61" s="7" t="s">
        <v>67</v>
      </c>
      <c r="D61" s="16">
        <v>1</v>
      </c>
      <c r="E61" s="16"/>
      <c r="F61" s="16">
        <f>D61*E61</f>
        <v>0</v>
      </c>
      <c r="G61" s="16"/>
      <c r="H61" s="16">
        <f>D61*G61</f>
        <v>0</v>
      </c>
      <c r="I61" s="24">
        <f>F61+H61</f>
        <v>0</v>
      </c>
      <c r="J61" s="16"/>
      <c r="K61" s="16"/>
      <c r="L61" s="3"/>
      <c r="M61" s="3"/>
    </row>
    <row r="62" spans="1:13" x14ac:dyDescent="0.25">
      <c r="A62" s="13" t="s">
        <v>15</v>
      </c>
      <c r="B62" s="13" t="s">
        <v>159</v>
      </c>
      <c r="C62" s="13" t="s">
        <v>15</v>
      </c>
      <c r="D62" s="14"/>
      <c r="E62" s="14"/>
      <c r="F62" s="14"/>
      <c r="G62" s="14"/>
      <c r="H62" s="14"/>
      <c r="I62" s="14"/>
      <c r="J62" s="14"/>
      <c r="K62" s="14"/>
      <c r="L62" s="3"/>
      <c r="M62" s="3"/>
    </row>
    <row r="63" spans="1:13" x14ac:dyDescent="0.25">
      <c r="A63" s="7" t="s">
        <v>160</v>
      </c>
      <c r="B63" s="7" t="s">
        <v>161</v>
      </c>
      <c r="C63" s="7" t="s">
        <v>67</v>
      </c>
      <c r="D63" s="16">
        <v>3</v>
      </c>
      <c r="E63" s="16"/>
      <c r="F63" s="16">
        <f>D63*E63</f>
        <v>0</v>
      </c>
      <c r="G63" s="16"/>
      <c r="H63" s="16">
        <f>D63*G63</f>
        <v>0</v>
      </c>
      <c r="I63" s="24">
        <f>F63+H63</f>
        <v>0</v>
      </c>
      <c r="J63" s="16"/>
      <c r="K63" s="16"/>
      <c r="L63" s="3"/>
      <c r="M63" s="3"/>
    </row>
    <row r="64" spans="1:13" x14ac:dyDescent="0.25">
      <c r="A64" s="7" t="s">
        <v>162</v>
      </c>
      <c r="B64" s="7" t="s">
        <v>163</v>
      </c>
      <c r="C64" s="7" t="s">
        <v>67</v>
      </c>
      <c r="D64" s="16">
        <v>3</v>
      </c>
      <c r="E64" s="16"/>
      <c r="F64" s="16">
        <f>D64*E64</f>
        <v>0</v>
      </c>
      <c r="G64" s="16"/>
      <c r="H64" s="16">
        <f>D64*G64</f>
        <v>0</v>
      </c>
      <c r="I64" s="24">
        <f>F64+H64</f>
        <v>0</v>
      </c>
      <c r="J64" s="16"/>
      <c r="K64" s="16"/>
      <c r="L64" s="3"/>
      <c r="M64" s="3"/>
    </row>
    <row r="65" spans="1:13" x14ac:dyDescent="0.25">
      <c r="A65" s="13" t="s">
        <v>15</v>
      </c>
      <c r="B65" s="13" t="s">
        <v>164</v>
      </c>
      <c r="C65" s="13" t="s">
        <v>15</v>
      </c>
      <c r="D65" s="14"/>
      <c r="E65" s="14"/>
      <c r="F65" s="14"/>
      <c r="G65" s="14"/>
      <c r="H65" s="14"/>
      <c r="I65" s="14"/>
      <c r="J65" s="14"/>
      <c r="K65" s="14"/>
      <c r="L65" s="3"/>
      <c r="M65" s="3"/>
    </row>
    <row r="66" spans="1:13" x14ac:dyDescent="0.25">
      <c r="A66" s="7" t="s">
        <v>165</v>
      </c>
      <c r="B66" s="7" t="s">
        <v>166</v>
      </c>
      <c r="C66" s="7" t="s">
        <v>67</v>
      </c>
      <c r="D66" s="16">
        <v>3</v>
      </c>
      <c r="E66" s="16"/>
      <c r="F66" s="16">
        <f>D66*E66</f>
        <v>0</v>
      </c>
      <c r="G66" s="16"/>
      <c r="H66" s="16">
        <f>D66*G66</f>
        <v>0</v>
      </c>
      <c r="I66" s="24">
        <f>F66+H66</f>
        <v>0</v>
      </c>
      <c r="J66" s="16"/>
      <c r="K66" s="16"/>
      <c r="L66" s="3"/>
      <c r="M66" s="3"/>
    </row>
    <row r="67" spans="1:13" x14ac:dyDescent="0.25">
      <c r="A67" s="7" t="s">
        <v>167</v>
      </c>
      <c r="B67" s="7" t="s">
        <v>168</v>
      </c>
      <c r="C67" s="7" t="s">
        <v>67</v>
      </c>
      <c r="D67" s="16">
        <v>2</v>
      </c>
      <c r="E67" s="16"/>
      <c r="F67" s="16">
        <f>D67*E67</f>
        <v>0</v>
      </c>
      <c r="G67" s="16"/>
      <c r="H67" s="16">
        <f>D67*G67</f>
        <v>0</v>
      </c>
      <c r="I67" s="24">
        <f>F67+H67</f>
        <v>0</v>
      </c>
      <c r="J67" s="16"/>
      <c r="K67" s="16"/>
      <c r="L67" s="3"/>
      <c r="M67" s="3"/>
    </row>
    <row r="68" spans="1:13" x14ac:dyDescent="0.25">
      <c r="A68" s="13" t="s">
        <v>15</v>
      </c>
      <c r="B68" s="13" t="s">
        <v>169</v>
      </c>
      <c r="C68" s="13" t="s">
        <v>15</v>
      </c>
      <c r="D68" s="14"/>
      <c r="E68" s="14"/>
      <c r="F68" s="14"/>
      <c r="G68" s="14"/>
      <c r="H68" s="14"/>
      <c r="I68" s="14"/>
      <c r="J68" s="14"/>
      <c r="K68" s="14"/>
      <c r="L68" s="3"/>
      <c r="M68" s="3"/>
    </row>
    <row r="69" spans="1:13" x14ac:dyDescent="0.25">
      <c r="A69" s="7" t="s">
        <v>170</v>
      </c>
      <c r="B69" s="7" t="s">
        <v>171</v>
      </c>
      <c r="C69" s="7" t="s">
        <v>67</v>
      </c>
      <c r="D69" s="16">
        <v>1</v>
      </c>
      <c r="E69" s="16"/>
      <c r="F69" s="16">
        <f>D69*E69</f>
        <v>0</v>
      </c>
      <c r="G69" s="16"/>
      <c r="H69" s="16">
        <f>D69*G69</f>
        <v>0</v>
      </c>
      <c r="I69" s="24">
        <f>F69+H69</f>
        <v>0</v>
      </c>
      <c r="J69" s="16"/>
      <c r="K69" s="16"/>
      <c r="L69" s="3"/>
      <c r="M69" s="3"/>
    </row>
    <row r="70" spans="1:13" x14ac:dyDescent="0.25">
      <c r="A70" s="7" t="s">
        <v>172</v>
      </c>
      <c r="B70" s="7" t="s">
        <v>173</v>
      </c>
      <c r="C70" s="7" t="s">
        <v>67</v>
      </c>
      <c r="D70" s="16">
        <v>10</v>
      </c>
      <c r="E70" s="16"/>
      <c r="F70" s="16">
        <f>D70*E70</f>
        <v>0</v>
      </c>
      <c r="G70" s="16"/>
      <c r="H70" s="16">
        <f>D70*G70</f>
        <v>0</v>
      </c>
      <c r="I70" s="24">
        <f>F70+H70</f>
        <v>0</v>
      </c>
      <c r="J70" s="16"/>
      <c r="K70" s="16"/>
      <c r="L70" s="3"/>
      <c r="M70" s="3"/>
    </row>
    <row r="71" spans="1:13" x14ac:dyDescent="0.25">
      <c r="A71" s="13" t="s">
        <v>15</v>
      </c>
      <c r="B71" s="13" t="s">
        <v>174</v>
      </c>
      <c r="C71" s="13" t="s">
        <v>15</v>
      </c>
      <c r="D71" s="14"/>
      <c r="E71" s="14"/>
      <c r="F71" s="14"/>
      <c r="G71" s="14"/>
      <c r="H71" s="14"/>
      <c r="I71" s="14"/>
      <c r="J71" s="14"/>
      <c r="K71" s="14"/>
      <c r="L71" s="3"/>
      <c r="M71" s="3"/>
    </row>
    <row r="72" spans="1:13" x14ac:dyDescent="0.25">
      <c r="A72" s="7" t="s">
        <v>175</v>
      </c>
      <c r="B72" s="7" t="s">
        <v>176</v>
      </c>
      <c r="C72" s="7" t="s">
        <v>67</v>
      </c>
      <c r="D72" s="16">
        <v>1</v>
      </c>
      <c r="E72" s="16"/>
      <c r="F72" s="16">
        <f>D72*E72</f>
        <v>0</v>
      </c>
      <c r="G72" s="16"/>
      <c r="H72" s="16">
        <f>D72*G72</f>
        <v>0</v>
      </c>
      <c r="I72" s="24">
        <f>F72+H72</f>
        <v>0</v>
      </c>
      <c r="J72" s="16"/>
      <c r="K72" s="16"/>
      <c r="L72" s="3"/>
      <c r="M72" s="3"/>
    </row>
    <row r="73" spans="1:13" x14ac:dyDescent="0.25">
      <c r="A73" s="13" t="s">
        <v>15</v>
      </c>
      <c r="B73" s="13" t="s">
        <v>177</v>
      </c>
      <c r="C73" s="13" t="s">
        <v>15</v>
      </c>
      <c r="D73" s="14"/>
      <c r="E73" s="14"/>
      <c r="F73" s="14"/>
      <c r="G73" s="14"/>
      <c r="H73" s="14"/>
      <c r="I73" s="14"/>
      <c r="J73" s="14"/>
      <c r="K73" s="14"/>
      <c r="L73" s="3"/>
      <c r="M73" s="3"/>
    </row>
    <row r="74" spans="1:13" x14ac:dyDescent="0.25">
      <c r="A74" s="7" t="s">
        <v>178</v>
      </c>
      <c r="B74" s="7" t="s">
        <v>179</v>
      </c>
      <c r="C74" s="7" t="s">
        <v>67</v>
      </c>
      <c r="D74" s="16">
        <v>1</v>
      </c>
      <c r="E74" s="16"/>
      <c r="F74" s="16">
        <f>D74*E74</f>
        <v>0</v>
      </c>
      <c r="G74" s="16"/>
      <c r="H74" s="16">
        <f>D74*G74</f>
        <v>0</v>
      </c>
      <c r="I74" s="24">
        <f>F74+H74</f>
        <v>0</v>
      </c>
      <c r="J74" s="16"/>
      <c r="K74" s="16"/>
      <c r="L74" s="3"/>
      <c r="M74" s="3"/>
    </row>
    <row r="75" spans="1:13" x14ac:dyDescent="0.25">
      <c r="A75" s="7" t="s">
        <v>180</v>
      </c>
      <c r="B75" s="7" t="s">
        <v>181</v>
      </c>
      <c r="C75" s="7" t="s">
        <v>67</v>
      </c>
      <c r="D75" s="16">
        <v>1</v>
      </c>
      <c r="E75" s="16"/>
      <c r="F75" s="16">
        <f>D75*E75</f>
        <v>0</v>
      </c>
      <c r="G75" s="16"/>
      <c r="H75" s="16">
        <f>D75*G75</f>
        <v>0</v>
      </c>
      <c r="I75" s="24">
        <f>F75+H75</f>
        <v>0</v>
      </c>
      <c r="J75" s="16"/>
      <c r="K75" s="16"/>
      <c r="L75" s="3"/>
      <c r="M75" s="3"/>
    </row>
    <row r="76" spans="1:13" x14ac:dyDescent="0.25">
      <c r="A76" s="13" t="s">
        <v>15</v>
      </c>
      <c r="B76" s="13" t="s">
        <v>182</v>
      </c>
      <c r="C76" s="13" t="s">
        <v>15</v>
      </c>
      <c r="D76" s="14"/>
      <c r="E76" s="14"/>
      <c r="F76" s="14"/>
      <c r="G76" s="14"/>
      <c r="H76" s="14"/>
      <c r="I76" s="14"/>
      <c r="J76" s="14"/>
      <c r="K76" s="14"/>
      <c r="L76" s="3"/>
      <c r="M76" s="3"/>
    </row>
    <row r="77" spans="1:13" x14ac:dyDescent="0.25">
      <c r="A77" s="7" t="s">
        <v>183</v>
      </c>
      <c r="B77" s="7" t="s">
        <v>184</v>
      </c>
      <c r="C77" s="7" t="s">
        <v>67</v>
      </c>
      <c r="D77" s="16">
        <v>6</v>
      </c>
      <c r="E77" s="16"/>
      <c r="F77" s="16">
        <f>D77*E77</f>
        <v>0</v>
      </c>
      <c r="G77" s="16"/>
      <c r="H77" s="16">
        <f>D77*G77</f>
        <v>0</v>
      </c>
      <c r="I77" s="24">
        <f>F77+H77</f>
        <v>0</v>
      </c>
      <c r="J77" s="16"/>
      <c r="K77" s="16"/>
      <c r="L77" s="3"/>
      <c r="M77" s="3"/>
    </row>
    <row r="78" spans="1:13" x14ac:dyDescent="0.25">
      <c r="A78" s="7" t="s">
        <v>185</v>
      </c>
      <c r="B78" s="7" t="s">
        <v>186</v>
      </c>
      <c r="C78" s="7" t="s">
        <v>67</v>
      </c>
      <c r="D78" s="16">
        <v>2</v>
      </c>
      <c r="E78" s="16"/>
      <c r="F78" s="16">
        <f>D78*E78</f>
        <v>0</v>
      </c>
      <c r="G78" s="16"/>
      <c r="H78" s="16">
        <f>D78*G78</f>
        <v>0</v>
      </c>
      <c r="I78" s="24">
        <f>F78+H78</f>
        <v>0</v>
      </c>
      <c r="J78" s="16"/>
      <c r="K78" s="16"/>
      <c r="L78" s="3"/>
      <c r="M78" s="3"/>
    </row>
    <row r="79" spans="1:13" x14ac:dyDescent="0.25">
      <c r="A79" s="7" t="s">
        <v>187</v>
      </c>
      <c r="B79" s="7" t="s">
        <v>188</v>
      </c>
      <c r="C79" s="7" t="s">
        <v>67</v>
      </c>
      <c r="D79" s="16">
        <v>1</v>
      </c>
      <c r="E79" s="16"/>
      <c r="F79" s="16">
        <f>D79*E79</f>
        <v>0</v>
      </c>
      <c r="G79" s="16"/>
      <c r="H79" s="16">
        <f>D79*G79</f>
        <v>0</v>
      </c>
      <c r="I79" s="24">
        <f>F79+H79</f>
        <v>0</v>
      </c>
      <c r="J79" s="16"/>
      <c r="K79" s="16"/>
      <c r="L79" s="3"/>
      <c r="M79" s="3"/>
    </row>
    <row r="80" spans="1:13" x14ac:dyDescent="0.25">
      <c r="A80" s="13" t="s">
        <v>15</v>
      </c>
      <c r="B80" s="13" t="s">
        <v>189</v>
      </c>
      <c r="C80" s="13" t="s">
        <v>15</v>
      </c>
      <c r="D80" s="14"/>
      <c r="E80" s="14"/>
      <c r="F80" s="14"/>
      <c r="G80" s="14"/>
      <c r="H80" s="14"/>
      <c r="I80" s="14"/>
      <c r="J80" s="14"/>
      <c r="K80" s="14"/>
      <c r="L80" s="3"/>
      <c r="M80" s="3"/>
    </row>
    <row r="81" spans="1:13" x14ac:dyDescent="0.25">
      <c r="A81" s="7" t="s">
        <v>190</v>
      </c>
      <c r="B81" s="7" t="s">
        <v>191</v>
      </c>
      <c r="C81" s="7" t="s">
        <v>67</v>
      </c>
      <c r="D81" s="16">
        <v>1</v>
      </c>
      <c r="E81" s="16"/>
      <c r="F81" s="16">
        <f>D81*E81</f>
        <v>0</v>
      </c>
      <c r="G81" s="16"/>
      <c r="H81" s="16">
        <f>D81*G81</f>
        <v>0</v>
      </c>
      <c r="I81" s="24">
        <f>F81+H81</f>
        <v>0</v>
      </c>
      <c r="J81" s="16"/>
      <c r="K81" s="16"/>
      <c r="L81" s="3"/>
      <c r="M81" s="3"/>
    </row>
    <row r="82" spans="1:13" x14ac:dyDescent="0.25">
      <c r="A82" s="13" t="s">
        <v>15</v>
      </c>
      <c r="B82" s="13" t="s">
        <v>192</v>
      </c>
      <c r="C82" s="13" t="s">
        <v>15</v>
      </c>
      <c r="D82" s="14"/>
      <c r="E82" s="14"/>
      <c r="F82" s="14"/>
      <c r="G82" s="14"/>
      <c r="H82" s="14"/>
      <c r="I82" s="14"/>
      <c r="J82" s="14"/>
      <c r="K82" s="14"/>
      <c r="L82" s="3"/>
      <c r="M82" s="3"/>
    </row>
    <row r="83" spans="1:13" x14ac:dyDescent="0.25">
      <c r="A83" s="7" t="s">
        <v>193</v>
      </c>
      <c r="B83" s="7" t="s">
        <v>194</v>
      </c>
      <c r="C83" s="7" t="s">
        <v>67</v>
      </c>
      <c r="D83" s="16">
        <v>1</v>
      </c>
      <c r="E83" s="16"/>
      <c r="F83" s="16">
        <f>D83*E83</f>
        <v>0</v>
      </c>
      <c r="G83" s="16"/>
      <c r="H83" s="16">
        <f>D83*G83</f>
        <v>0</v>
      </c>
      <c r="I83" s="24">
        <f>F83+H83</f>
        <v>0</v>
      </c>
      <c r="J83" s="16"/>
      <c r="K83" s="16"/>
      <c r="L83" s="3"/>
      <c r="M83" s="3"/>
    </row>
    <row r="84" spans="1:13" x14ac:dyDescent="0.25">
      <c r="A84" s="13" t="s">
        <v>15</v>
      </c>
      <c r="B84" s="13" t="s">
        <v>195</v>
      </c>
      <c r="C84" s="13" t="s">
        <v>15</v>
      </c>
      <c r="D84" s="14"/>
      <c r="E84" s="14"/>
      <c r="F84" s="14"/>
      <c r="G84" s="14"/>
      <c r="H84" s="14"/>
      <c r="I84" s="14"/>
      <c r="J84" s="14"/>
      <c r="K84" s="14"/>
      <c r="L84" s="3"/>
      <c r="M84" s="3"/>
    </row>
    <row r="85" spans="1:13" x14ac:dyDescent="0.25">
      <c r="A85" s="7" t="s">
        <v>196</v>
      </c>
      <c r="B85" s="7" t="s">
        <v>197</v>
      </c>
      <c r="C85" s="7" t="s">
        <v>86</v>
      </c>
      <c r="D85" s="16">
        <v>20</v>
      </c>
      <c r="E85" s="16"/>
      <c r="F85" s="16">
        <f t="shared" ref="F85:F92" si="6">D85*E85</f>
        <v>0</v>
      </c>
      <c r="G85" s="16"/>
      <c r="H85" s="16">
        <f t="shared" ref="H85:H92" si="7">D85*G85</f>
        <v>0</v>
      </c>
      <c r="I85" s="24">
        <f t="shared" ref="I85:I92" si="8">F85+H85</f>
        <v>0</v>
      </c>
      <c r="J85" s="16"/>
      <c r="K85" s="16"/>
      <c r="L85" s="3"/>
      <c r="M85" s="3"/>
    </row>
    <row r="86" spans="1:13" x14ac:dyDescent="0.25">
      <c r="A86" s="7" t="s">
        <v>198</v>
      </c>
      <c r="B86" s="7" t="s">
        <v>199</v>
      </c>
      <c r="C86" s="7" t="s">
        <v>86</v>
      </c>
      <c r="D86" s="16">
        <v>4</v>
      </c>
      <c r="E86" s="16"/>
      <c r="F86" s="16">
        <f t="shared" si="6"/>
        <v>0</v>
      </c>
      <c r="G86" s="16"/>
      <c r="H86" s="16">
        <f t="shared" si="7"/>
        <v>0</v>
      </c>
      <c r="I86" s="24">
        <f t="shared" si="8"/>
        <v>0</v>
      </c>
      <c r="J86" s="16"/>
      <c r="K86" s="16"/>
      <c r="L86" s="3"/>
      <c r="M86" s="3"/>
    </row>
    <row r="87" spans="1:13" x14ac:dyDescent="0.25">
      <c r="A87" s="7" t="s">
        <v>200</v>
      </c>
      <c r="B87" s="7" t="s">
        <v>201</v>
      </c>
      <c r="C87" s="7" t="s">
        <v>86</v>
      </c>
      <c r="D87" s="16">
        <v>90</v>
      </c>
      <c r="E87" s="16"/>
      <c r="F87" s="16">
        <f t="shared" si="6"/>
        <v>0</v>
      </c>
      <c r="G87" s="16"/>
      <c r="H87" s="16">
        <f t="shared" si="7"/>
        <v>0</v>
      </c>
      <c r="I87" s="24">
        <f t="shared" si="8"/>
        <v>0</v>
      </c>
      <c r="J87" s="16"/>
      <c r="K87" s="16"/>
      <c r="L87" s="3"/>
      <c r="M87" s="3"/>
    </row>
    <row r="88" spans="1:13" x14ac:dyDescent="0.25">
      <c r="A88" s="7" t="s">
        <v>202</v>
      </c>
      <c r="B88" s="7" t="s">
        <v>203</v>
      </c>
      <c r="C88" s="7" t="s">
        <v>86</v>
      </c>
      <c r="D88" s="16">
        <v>200</v>
      </c>
      <c r="E88" s="16"/>
      <c r="F88" s="16">
        <f t="shared" si="6"/>
        <v>0</v>
      </c>
      <c r="G88" s="16"/>
      <c r="H88" s="16">
        <f t="shared" si="7"/>
        <v>0</v>
      </c>
      <c r="I88" s="24">
        <f t="shared" si="8"/>
        <v>0</v>
      </c>
      <c r="J88" s="16"/>
      <c r="K88" s="16"/>
      <c r="L88" s="3"/>
      <c r="M88" s="3"/>
    </row>
    <row r="89" spans="1:13" x14ac:dyDescent="0.25">
      <c r="A89" s="7" t="s">
        <v>204</v>
      </c>
      <c r="B89" s="7" t="s">
        <v>205</v>
      </c>
      <c r="C89" s="7" t="s">
        <v>86</v>
      </c>
      <c r="D89" s="16">
        <v>25</v>
      </c>
      <c r="E89" s="16"/>
      <c r="F89" s="16">
        <f t="shared" si="6"/>
        <v>0</v>
      </c>
      <c r="G89" s="16"/>
      <c r="H89" s="16">
        <f t="shared" si="7"/>
        <v>0</v>
      </c>
      <c r="I89" s="24">
        <f t="shared" si="8"/>
        <v>0</v>
      </c>
      <c r="J89" s="16"/>
      <c r="K89" s="16"/>
      <c r="L89" s="3"/>
      <c r="M89" s="3"/>
    </row>
    <row r="90" spans="1:13" x14ac:dyDescent="0.25">
      <c r="A90" s="7" t="s">
        <v>206</v>
      </c>
      <c r="B90" s="7" t="s">
        <v>207</v>
      </c>
      <c r="C90" s="7" t="s">
        <v>86</v>
      </c>
      <c r="D90" s="16">
        <v>12</v>
      </c>
      <c r="E90" s="16"/>
      <c r="F90" s="16">
        <f t="shared" si="6"/>
        <v>0</v>
      </c>
      <c r="G90" s="16"/>
      <c r="H90" s="16">
        <f t="shared" si="7"/>
        <v>0</v>
      </c>
      <c r="I90" s="24">
        <f t="shared" si="8"/>
        <v>0</v>
      </c>
      <c r="J90" s="16"/>
      <c r="K90" s="16"/>
      <c r="L90" s="3"/>
      <c r="M90" s="3"/>
    </row>
    <row r="91" spans="1:13" x14ac:dyDescent="0.25">
      <c r="A91" s="7" t="s">
        <v>208</v>
      </c>
      <c r="B91" s="7" t="s">
        <v>209</v>
      </c>
      <c r="C91" s="7" t="s">
        <v>86</v>
      </c>
      <c r="D91" s="16">
        <v>25</v>
      </c>
      <c r="E91" s="16"/>
      <c r="F91" s="16">
        <f t="shared" si="6"/>
        <v>0</v>
      </c>
      <c r="G91" s="16"/>
      <c r="H91" s="16">
        <f t="shared" si="7"/>
        <v>0</v>
      </c>
      <c r="I91" s="24">
        <f t="shared" si="8"/>
        <v>0</v>
      </c>
      <c r="J91" s="16"/>
      <c r="K91" s="16"/>
      <c r="L91" s="3"/>
      <c r="M91" s="3"/>
    </row>
    <row r="92" spans="1:13" x14ac:dyDescent="0.25">
      <c r="A92" s="7" t="s">
        <v>210</v>
      </c>
      <c r="B92" s="7" t="s">
        <v>211</v>
      </c>
      <c r="C92" s="7" t="s">
        <v>86</v>
      </c>
      <c r="D92" s="16">
        <v>78</v>
      </c>
      <c r="E92" s="16"/>
      <c r="F92" s="16">
        <f t="shared" si="6"/>
        <v>0</v>
      </c>
      <c r="G92" s="16"/>
      <c r="H92" s="16">
        <f t="shared" si="7"/>
        <v>0</v>
      </c>
      <c r="I92" s="24">
        <f t="shared" si="8"/>
        <v>0</v>
      </c>
      <c r="J92" s="16"/>
      <c r="K92" s="16"/>
      <c r="L92" s="3"/>
      <c r="M92" s="3"/>
    </row>
    <row r="93" spans="1:13" x14ac:dyDescent="0.25">
      <c r="A93" s="13" t="s">
        <v>15</v>
      </c>
      <c r="B93" s="13" t="s">
        <v>212</v>
      </c>
      <c r="C93" s="13" t="s">
        <v>15</v>
      </c>
      <c r="D93" s="14"/>
      <c r="E93" s="14"/>
      <c r="F93" s="14"/>
      <c r="G93" s="14"/>
      <c r="H93" s="14"/>
      <c r="I93" s="14"/>
      <c r="J93" s="14"/>
      <c r="K93" s="14"/>
      <c r="L93" s="3"/>
      <c r="M93" s="3"/>
    </row>
    <row r="94" spans="1:13" x14ac:dyDescent="0.25">
      <c r="A94" s="7" t="s">
        <v>213</v>
      </c>
      <c r="B94" s="7" t="s">
        <v>214</v>
      </c>
      <c r="C94" s="7" t="s">
        <v>86</v>
      </c>
      <c r="D94" s="16">
        <v>1</v>
      </c>
      <c r="E94" s="16"/>
      <c r="F94" s="16">
        <f>D94*E94</f>
        <v>0</v>
      </c>
      <c r="G94" s="16"/>
      <c r="H94" s="16">
        <f>D94*G94</f>
        <v>0</v>
      </c>
      <c r="I94" s="24">
        <f>F94+H94</f>
        <v>0</v>
      </c>
      <c r="J94" s="16"/>
      <c r="K94" s="16"/>
      <c r="L94" s="3"/>
      <c r="M94" s="3"/>
    </row>
    <row r="95" spans="1:13" x14ac:dyDescent="0.25">
      <c r="A95" s="7" t="s">
        <v>215</v>
      </c>
      <c r="B95" s="7" t="s">
        <v>216</v>
      </c>
      <c r="C95" s="7" t="s">
        <v>86</v>
      </c>
      <c r="D95" s="16">
        <v>1</v>
      </c>
      <c r="E95" s="16"/>
      <c r="F95" s="16">
        <f>D95*E95</f>
        <v>0</v>
      </c>
      <c r="G95" s="16"/>
      <c r="H95" s="16">
        <f>D95*G95</f>
        <v>0</v>
      </c>
      <c r="I95" s="24">
        <f>F95+H95</f>
        <v>0</v>
      </c>
      <c r="J95" s="16"/>
      <c r="K95" s="16"/>
      <c r="L95" s="3"/>
      <c r="M95" s="3"/>
    </row>
    <row r="96" spans="1:13" x14ac:dyDescent="0.25">
      <c r="A96" s="13" t="s">
        <v>15</v>
      </c>
      <c r="B96" s="13" t="s">
        <v>217</v>
      </c>
      <c r="C96" s="13" t="s">
        <v>15</v>
      </c>
      <c r="D96" s="14"/>
      <c r="E96" s="14"/>
      <c r="F96" s="14"/>
      <c r="G96" s="14"/>
      <c r="H96" s="14"/>
      <c r="I96" s="14"/>
      <c r="J96" s="14"/>
      <c r="K96" s="14"/>
      <c r="L96" s="3"/>
      <c r="M96" s="3"/>
    </row>
    <row r="97" spans="1:13" x14ac:dyDescent="0.25">
      <c r="A97" s="7" t="s">
        <v>218</v>
      </c>
      <c r="B97" s="7" t="s">
        <v>219</v>
      </c>
      <c r="C97" s="7" t="s">
        <v>86</v>
      </c>
      <c r="D97" s="16">
        <v>45</v>
      </c>
      <c r="E97" s="16"/>
      <c r="F97" s="16">
        <f>D97*E97</f>
        <v>0</v>
      </c>
      <c r="G97" s="16"/>
      <c r="H97" s="16">
        <f>D97*G97</f>
        <v>0</v>
      </c>
      <c r="I97" s="24">
        <f>F97+H97</f>
        <v>0</v>
      </c>
      <c r="J97" s="16"/>
      <c r="K97" s="16"/>
      <c r="L97" s="3"/>
      <c r="M97" s="3"/>
    </row>
    <row r="98" spans="1:13" x14ac:dyDescent="0.25">
      <c r="A98" s="7" t="s">
        <v>220</v>
      </c>
      <c r="B98" s="7" t="s">
        <v>221</v>
      </c>
      <c r="C98" s="7" t="s">
        <v>86</v>
      </c>
      <c r="D98" s="16">
        <v>12</v>
      </c>
      <c r="E98" s="16"/>
      <c r="F98" s="16">
        <f>D98*E98</f>
        <v>0</v>
      </c>
      <c r="G98" s="16"/>
      <c r="H98" s="16">
        <f>D98*G98</f>
        <v>0</v>
      </c>
      <c r="I98" s="24">
        <f>F98+H98</f>
        <v>0</v>
      </c>
      <c r="J98" s="16"/>
      <c r="K98" s="16"/>
      <c r="L98" s="3"/>
      <c r="M98" s="3"/>
    </row>
    <row r="99" spans="1:13" x14ac:dyDescent="0.25">
      <c r="A99" s="7" t="s">
        <v>222</v>
      </c>
      <c r="B99" s="7" t="s">
        <v>223</v>
      </c>
      <c r="C99" s="7" t="s">
        <v>86</v>
      </c>
      <c r="D99" s="16">
        <v>6</v>
      </c>
      <c r="E99" s="16"/>
      <c r="F99" s="16">
        <f>D99*E99</f>
        <v>0</v>
      </c>
      <c r="G99" s="16"/>
      <c r="H99" s="16">
        <f>D99*G99</f>
        <v>0</v>
      </c>
      <c r="I99" s="24">
        <f>F99+H99</f>
        <v>0</v>
      </c>
      <c r="J99" s="16"/>
      <c r="K99" s="16"/>
      <c r="L99" s="3"/>
      <c r="M99" s="3"/>
    </row>
    <row r="100" spans="1:13" x14ac:dyDescent="0.25">
      <c r="A100" s="13" t="s">
        <v>15</v>
      </c>
      <c r="B100" s="13" t="s">
        <v>224</v>
      </c>
      <c r="C100" s="13" t="s">
        <v>15</v>
      </c>
      <c r="D100" s="14"/>
      <c r="E100" s="14"/>
      <c r="F100" s="14"/>
      <c r="G100" s="14"/>
      <c r="H100" s="14"/>
      <c r="I100" s="14"/>
      <c r="J100" s="14"/>
      <c r="K100" s="14"/>
      <c r="L100" s="3"/>
      <c r="M100" s="3"/>
    </row>
    <row r="101" spans="1:13" x14ac:dyDescent="0.25">
      <c r="A101" s="7" t="s">
        <v>225</v>
      </c>
      <c r="B101" s="7" t="s">
        <v>226</v>
      </c>
      <c r="C101" s="7" t="s">
        <v>67</v>
      </c>
      <c r="D101" s="16">
        <v>24</v>
      </c>
      <c r="E101" s="16"/>
      <c r="F101" s="16">
        <f>D101*E101</f>
        <v>0</v>
      </c>
      <c r="G101" s="16"/>
      <c r="H101" s="16">
        <f>D101*G101</f>
        <v>0</v>
      </c>
      <c r="I101" s="24">
        <f>F101+H101</f>
        <v>0</v>
      </c>
      <c r="J101" s="16"/>
      <c r="K101" s="16"/>
      <c r="L101" s="3"/>
      <c r="M101" s="3"/>
    </row>
    <row r="102" spans="1:13" x14ac:dyDescent="0.25">
      <c r="A102" s="7" t="s">
        <v>227</v>
      </c>
      <c r="B102" s="7" t="s">
        <v>228</v>
      </c>
      <c r="C102" s="7" t="s">
        <v>67</v>
      </c>
      <c r="D102" s="16">
        <v>2</v>
      </c>
      <c r="E102" s="16"/>
      <c r="F102" s="16">
        <f>D102*E102</f>
        <v>0</v>
      </c>
      <c r="G102" s="16"/>
      <c r="H102" s="16">
        <f>D102*G102</f>
        <v>0</v>
      </c>
      <c r="I102" s="24">
        <f>F102+H102</f>
        <v>0</v>
      </c>
      <c r="J102" s="16"/>
      <c r="K102" s="16"/>
      <c r="L102" s="3"/>
      <c r="M102" s="3"/>
    </row>
    <row r="103" spans="1:13" x14ac:dyDescent="0.25">
      <c r="A103" s="7" t="s">
        <v>229</v>
      </c>
      <c r="B103" s="7" t="s">
        <v>230</v>
      </c>
      <c r="C103" s="7" t="s">
        <v>67</v>
      </c>
      <c r="D103" s="16">
        <v>2</v>
      </c>
      <c r="E103" s="16"/>
      <c r="F103" s="16">
        <f>D103*E103</f>
        <v>0</v>
      </c>
      <c r="G103" s="16"/>
      <c r="H103" s="16">
        <f>D103*G103</f>
        <v>0</v>
      </c>
      <c r="I103" s="24">
        <f>F103+H103</f>
        <v>0</v>
      </c>
      <c r="J103" s="16"/>
      <c r="K103" s="16"/>
      <c r="L103" s="3"/>
      <c r="M103" s="3"/>
    </row>
    <row r="104" spans="1:13" x14ac:dyDescent="0.25">
      <c r="A104" s="13" t="s">
        <v>15</v>
      </c>
      <c r="B104" s="13" t="s">
        <v>231</v>
      </c>
      <c r="C104" s="13" t="s">
        <v>15</v>
      </c>
      <c r="D104" s="14"/>
      <c r="E104" s="14"/>
      <c r="F104" s="14"/>
      <c r="G104" s="14"/>
      <c r="H104" s="14"/>
      <c r="I104" s="14"/>
      <c r="J104" s="14"/>
      <c r="K104" s="14"/>
      <c r="L104" s="3"/>
      <c r="M104" s="3"/>
    </row>
    <row r="105" spans="1:13" x14ac:dyDescent="0.25">
      <c r="A105" s="7" t="s">
        <v>232</v>
      </c>
      <c r="B105" s="7" t="s">
        <v>233</v>
      </c>
      <c r="C105" s="7" t="s">
        <v>67</v>
      </c>
      <c r="D105" s="16">
        <v>4</v>
      </c>
      <c r="E105" s="16"/>
      <c r="F105" s="16">
        <f>D105*E105</f>
        <v>0</v>
      </c>
      <c r="G105" s="16"/>
      <c r="H105" s="16">
        <f>D105*G105</f>
        <v>0</v>
      </c>
      <c r="I105" s="24">
        <f>F105+H105</f>
        <v>0</v>
      </c>
      <c r="J105" s="16"/>
      <c r="K105" s="16"/>
      <c r="L105" s="3"/>
      <c r="M105" s="3"/>
    </row>
    <row r="106" spans="1:13" x14ac:dyDescent="0.25">
      <c r="A106" s="13" t="s">
        <v>15</v>
      </c>
      <c r="B106" s="13" t="s">
        <v>234</v>
      </c>
      <c r="C106" s="13" t="s">
        <v>15</v>
      </c>
      <c r="D106" s="14"/>
      <c r="E106" s="14"/>
      <c r="F106" s="14"/>
      <c r="G106" s="14"/>
      <c r="H106" s="14"/>
      <c r="I106" s="14"/>
      <c r="J106" s="14"/>
      <c r="K106" s="14"/>
      <c r="L106" s="3"/>
      <c r="M106" s="3"/>
    </row>
    <row r="107" spans="1:13" x14ac:dyDescent="0.25">
      <c r="A107" s="7" t="s">
        <v>235</v>
      </c>
      <c r="B107" s="7" t="s">
        <v>236</v>
      </c>
      <c r="C107" s="7" t="s">
        <v>67</v>
      </c>
      <c r="D107" s="16">
        <v>16</v>
      </c>
      <c r="E107" s="16"/>
      <c r="F107" s="16">
        <f>D107*E107</f>
        <v>0</v>
      </c>
      <c r="G107" s="16"/>
      <c r="H107" s="16">
        <f>D107*G107</f>
        <v>0</v>
      </c>
      <c r="I107" s="24">
        <f>F107+H107</f>
        <v>0</v>
      </c>
      <c r="J107" s="16"/>
      <c r="K107" s="16"/>
      <c r="L107" s="3"/>
      <c r="M107" s="3"/>
    </row>
    <row r="108" spans="1:13" x14ac:dyDescent="0.25">
      <c r="A108" s="7" t="s">
        <v>237</v>
      </c>
      <c r="B108" s="7" t="s">
        <v>238</v>
      </c>
      <c r="C108" s="7" t="s">
        <v>67</v>
      </c>
      <c r="D108" s="16">
        <v>6</v>
      </c>
      <c r="E108" s="16"/>
      <c r="F108" s="16">
        <f>D108*E108</f>
        <v>0</v>
      </c>
      <c r="G108" s="16"/>
      <c r="H108" s="16">
        <f>D108*G108</f>
        <v>0</v>
      </c>
      <c r="I108" s="24">
        <f>F108+H108</f>
        <v>0</v>
      </c>
      <c r="J108" s="16"/>
      <c r="K108" s="16"/>
      <c r="L108" s="3"/>
      <c r="M108" s="3"/>
    </row>
    <row r="109" spans="1:13" x14ac:dyDescent="0.25">
      <c r="A109" s="13" t="s">
        <v>15</v>
      </c>
      <c r="B109" s="13" t="s">
        <v>239</v>
      </c>
      <c r="C109" s="13" t="s">
        <v>15</v>
      </c>
      <c r="D109" s="14"/>
      <c r="E109" s="14"/>
      <c r="F109" s="14"/>
      <c r="G109" s="14"/>
      <c r="H109" s="14"/>
      <c r="I109" s="14"/>
      <c r="J109" s="14"/>
      <c r="K109" s="14"/>
      <c r="L109" s="3"/>
      <c r="M109" s="3"/>
    </row>
    <row r="110" spans="1:13" x14ac:dyDescent="0.25">
      <c r="A110" s="7" t="s">
        <v>240</v>
      </c>
      <c r="B110" s="7" t="s">
        <v>241</v>
      </c>
      <c r="C110" s="7" t="s">
        <v>67</v>
      </c>
      <c r="D110" s="16">
        <v>4</v>
      </c>
      <c r="E110" s="16"/>
      <c r="F110" s="16">
        <f>D110*E110</f>
        <v>0</v>
      </c>
      <c r="G110" s="16"/>
      <c r="H110" s="16">
        <f>D110*G110</f>
        <v>0</v>
      </c>
      <c r="I110" s="24">
        <f>F110+H110</f>
        <v>0</v>
      </c>
      <c r="J110" s="16"/>
      <c r="K110" s="16"/>
      <c r="L110" s="3"/>
      <c r="M110" s="3"/>
    </row>
    <row r="111" spans="1:13" x14ac:dyDescent="0.25">
      <c r="A111" s="7" t="s">
        <v>242</v>
      </c>
      <c r="B111" s="7" t="s">
        <v>243</v>
      </c>
      <c r="C111" s="7" t="s">
        <v>67</v>
      </c>
      <c r="D111" s="16">
        <v>5</v>
      </c>
      <c r="E111" s="16"/>
      <c r="F111" s="16">
        <f>D111*E111</f>
        <v>0</v>
      </c>
      <c r="G111" s="16"/>
      <c r="H111" s="16">
        <f>D111*G111</f>
        <v>0</v>
      </c>
      <c r="I111" s="24">
        <f>F111+H111</f>
        <v>0</v>
      </c>
      <c r="J111" s="16"/>
      <c r="K111" s="16"/>
      <c r="L111" s="3"/>
      <c r="M111" s="3"/>
    </row>
    <row r="112" spans="1:13" x14ac:dyDescent="0.25">
      <c r="A112" s="7" t="s">
        <v>244</v>
      </c>
      <c r="B112" s="7" t="s">
        <v>245</v>
      </c>
      <c r="C112" s="7" t="s">
        <v>67</v>
      </c>
      <c r="D112" s="16">
        <v>4</v>
      </c>
      <c r="E112" s="16"/>
      <c r="F112" s="16">
        <f>D112*E112</f>
        <v>0</v>
      </c>
      <c r="G112" s="16"/>
      <c r="H112" s="16">
        <f>D112*G112</f>
        <v>0</v>
      </c>
      <c r="I112" s="24">
        <f>F112+H112</f>
        <v>0</v>
      </c>
      <c r="J112" s="16"/>
      <c r="K112" s="16"/>
      <c r="L112" s="3"/>
      <c r="M112" s="3"/>
    </row>
    <row r="113" spans="1:13" x14ac:dyDescent="0.25">
      <c r="A113" s="13" t="s">
        <v>15</v>
      </c>
      <c r="B113" s="13" t="s">
        <v>246</v>
      </c>
      <c r="C113" s="13" t="s">
        <v>15</v>
      </c>
      <c r="D113" s="14"/>
      <c r="E113" s="14"/>
      <c r="F113" s="14"/>
      <c r="G113" s="14"/>
      <c r="H113" s="14"/>
      <c r="I113" s="14"/>
      <c r="J113" s="14"/>
      <c r="K113" s="14"/>
      <c r="L113" s="3"/>
      <c r="M113" s="3"/>
    </row>
    <row r="114" spans="1:13" x14ac:dyDescent="0.25">
      <c r="A114" s="7" t="s">
        <v>247</v>
      </c>
      <c r="B114" s="7" t="s">
        <v>248</v>
      </c>
      <c r="C114" s="7" t="s">
        <v>67</v>
      </c>
      <c r="D114" s="16">
        <v>1</v>
      </c>
      <c r="E114" s="16"/>
      <c r="F114" s="16">
        <f>D114*E114</f>
        <v>0</v>
      </c>
      <c r="G114" s="16"/>
      <c r="H114" s="16">
        <f>D114*G114</f>
        <v>0</v>
      </c>
      <c r="I114" s="24">
        <f>F114+H114</f>
        <v>0</v>
      </c>
      <c r="J114" s="16"/>
      <c r="K114" s="16"/>
      <c r="L114" s="3"/>
      <c r="M114" s="3"/>
    </row>
    <row r="115" spans="1:13" x14ac:dyDescent="0.25">
      <c r="A115" s="13" t="s">
        <v>15</v>
      </c>
      <c r="B115" s="13" t="s">
        <v>249</v>
      </c>
      <c r="C115" s="13" t="s">
        <v>15</v>
      </c>
      <c r="D115" s="14"/>
      <c r="E115" s="14"/>
      <c r="F115" s="14"/>
      <c r="G115" s="14"/>
      <c r="H115" s="14"/>
      <c r="I115" s="14"/>
      <c r="J115" s="14"/>
      <c r="K115" s="14"/>
      <c r="L115" s="3"/>
      <c r="M115" s="3"/>
    </row>
    <row r="116" spans="1:13" x14ac:dyDescent="0.25">
      <c r="A116" s="7" t="s">
        <v>250</v>
      </c>
      <c r="B116" s="7" t="s">
        <v>251</v>
      </c>
      <c r="C116" s="7" t="s">
        <v>67</v>
      </c>
      <c r="D116" s="16">
        <v>6</v>
      </c>
      <c r="E116" s="16"/>
      <c r="F116" s="16">
        <f>D116*E116</f>
        <v>0</v>
      </c>
      <c r="G116" s="16"/>
      <c r="H116" s="16">
        <f>D116*G116</f>
        <v>0</v>
      </c>
      <c r="I116" s="24">
        <f>F116+H116</f>
        <v>0</v>
      </c>
      <c r="J116" s="16"/>
      <c r="K116" s="16"/>
      <c r="L116" s="3"/>
      <c r="M116" s="3"/>
    </row>
    <row r="117" spans="1:13" x14ac:dyDescent="0.25">
      <c r="A117" s="13" t="s">
        <v>15</v>
      </c>
      <c r="B117" s="13" t="s">
        <v>252</v>
      </c>
      <c r="C117" s="13" t="s">
        <v>15</v>
      </c>
      <c r="D117" s="14"/>
      <c r="E117" s="14"/>
      <c r="F117" s="14"/>
      <c r="G117" s="14"/>
      <c r="H117" s="14"/>
      <c r="I117" s="14"/>
      <c r="J117" s="14"/>
      <c r="K117" s="14"/>
      <c r="L117" s="3"/>
      <c r="M117" s="3"/>
    </row>
    <row r="118" spans="1:13" x14ac:dyDescent="0.25">
      <c r="A118" s="7" t="s">
        <v>253</v>
      </c>
      <c r="B118" s="7" t="s">
        <v>254</v>
      </c>
      <c r="C118" s="7" t="s">
        <v>67</v>
      </c>
      <c r="D118" s="16">
        <v>3</v>
      </c>
      <c r="E118" s="16"/>
      <c r="F118" s="16">
        <f>D118*E118</f>
        <v>0</v>
      </c>
      <c r="G118" s="16"/>
      <c r="H118" s="16">
        <f>D118*G118</f>
        <v>0</v>
      </c>
      <c r="I118" s="24">
        <f>F118+H118</f>
        <v>0</v>
      </c>
      <c r="J118" s="16"/>
      <c r="K118" s="16"/>
      <c r="L118" s="3"/>
      <c r="M118" s="3"/>
    </row>
    <row r="119" spans="1:13" x14ac:dyDescent="0.25">
      <c r="A119" s="7" t="s">
        <v>255</v>
      </c>
      <c r="B119" s="7" t="s">
        <v>256</v>
      </c>
      <c r="C119" s="7" t="s">
        <v>67</v>
      </c>
      <c r="D119" s="16">
        <v>40</v>
      </c>
      <c r="E119" s="16"/>
      <c r="F119" s="16">
        <f>D119*E119</f>
        <v>0</v>
      </c>
      <c r="G119" s="16"/>
      <c r="H119" s="16">
        <f>D119*G119</f>
        <v>0</v>
      </c>
      <c r="I119" s="24">
        <f>F119+H119</f>
        <v>0</v>
      </c>
      <c r="J119" s="16"/>
      <c r="K119" s="16"/>
      <c r="L119" s="3"/>
      <c r="M119" s="3"/>
    </row>
    <row r="120" spans="1:13" x14ac:dyDescent="0.25">
      <c r="A120" s="7" t="s">
        <v>257</v>
      </c>
      <c r="B120" s="7" t="s">
        <v>258</v>
      </c>
      <c r="C120" s="7" t="s">
        <v>67</v>
      </c>
      <c r="D120" s="16">
        <v>1</v>
      </c>
      <c r="E120" s="16"/>
      <c r="F120" s="16">
        <f>D120*E120</f>
        <v>0</v>
      </c>
      <c r="G120" s="16"/>
      <c r="H120" s="16">
        <f>D120*G120</f>
        <v>0</v>
      </c>
      <c r="I120" s="24">
        <f>F120+H120</f>
        <v>0</v>
      </c>
      <c r="J120" s="16"/>
      <c r="K120" s="16"/>
      <c r="L120" s="3"/>
      <c r="M120" s="3"/>
    </row>
    <row r="121" spans="1:13" x14ac:dyDescent="0.25">
      <c r="A121" s="13" t="s">
        <v>15</v>
      </c>
      <c r="B121" s="13" t="s">
        <v>259</v>
      </c>
      <c r="C121" s="13" t="s">
        <v>15</v>
      </c>
      <c r="D121" s="14"/>
      <c r="E121" s="14"/>
      <c r="F121" s="14"/>
      <c r="G121" s="14"/>
      <c r="H121" s="14"/>
      <c r="I121" s="14"/>
      <c r="J121" s="14"/>
      <c r="K121" s="14"/>
      <c r="L121" s="3"/>
      <c r="M121" s="3"/>
    </row>
    <row r="122" spans="1:13" x14ac:dyDescent="0.25">
      <c r="A122" s="7" t="s">
        <v>260</v>
      </c>
      <c r="B122" s="7" t="s">
        <v>261</v>
      </c>
      <c r="C122" s="7" t="s">
        <v>67</v>
      </c>
      <c r="D122" s="16">
        <v>1</v>
      </c>
      <c r="E122" s="16"/>
      <c r="F122" s="16">
        <f t="shared" ref="F122:F128" si="9">D122*E122</f>
        <v>0</v>
      </c>
      <c r="G122" s="16"/>
      <c r="H122" s="16">
        <f t="shared" ref="H122:H128" si="10">D122*G122</f>
        <v>0</v>
      </c>
      <c r="I122" s="24">
        <f t="shared" ref="I122:I128" si="11">F122+H122</f>
        <v>0</v>
      </c>
      <c r="J122" s="16"/>
      <c r="K122" s="16"/>
      <c r="L122" s="3"/>
      <c r="M122" s="3"/>
    </row>
    <row r="123" spans="1:13" x14ac:dyDescent="0.25">
      <c r="A123" s="7" t="s">
        <v>262</v>
      </c>
      <c r="B123" s="7" t="s">
        <v>263</v>
      </c>
      <c r="C123" s="7" t="s">
        <v>67</v>
      </c>
      <c r="D123" s="16">
        <v>1</v>
      </c>
      <c r="E123" s="16"/>
      <c r="F123" s="16">
        <f t="shared" si="9"/>
        <v>0</v>
      </c>
      <c r="G123" s="16"/>
      <c r="H123" s="16">
        <f t="shared" si="10"/>
        <v>0</v>
      </c>
      <c r="I123" s="24">
        <f t="shared" si="11"/>
        <v>0</v>
      </c>
      <c r="J123" s="16"/>
      <c r="K123" s="16"/>
      <c r="L123" s="3"/>
      <c r="M123" s="3"/>
    </row>
    <row r="124" spans="1:13" x14ac:dyDescent="0.25">
      <c r="A124" s="7" t="s">
        <v>264</v>
      </c>
      <c r="B124" s="7" t="s">
        <v>265</v>
      </c>
      <c r="C124" s="7" t="s">
        <v>67</v>
      </c>
      <c r="D124" s="16">
        <v>1</v>
      </c>
      <c r="E124" s="16"/>
      <c r="F124" s="16">
        <f t="shared" si="9"/>
        <v>0</v>
      </c>
      <c r="G124" s="16"/>
      <c r="H124" s="16">
        <f t="shared" si="10"/>
        <v>0</v>
      </c>
      <c r="I124" s="24">
        <f t="shared" si="11"/>
        <v>0</v>
      </c>
      <c r="J124" s="16"/>
      <c r="K124" s="16"/>
      <c r="L124" s="3"/>
      <c r="M124" s="3"/>
    </row>
    <row r="125" spans="1:13" x14ac:dyDescent="0.25">
      <c r="A125" s="7" t="s">
        <v>266</v>
      </c>
      <c r="B125" s="7" t="s">
        <v>267</v>
      </c>
      <c r="C125" s="7" t="s">
        <v>67</v>
      </c>
      <c r="D125" s="16">
        <v>6</v>
      </c>
      <c r="E125" s="16"/>
      <c r="F125" s="16">
        <f t="shared" si="9"/>
        <v>0</v>
      </c>
      <c r="G125" s="16"/>
      <c r="H125" s="16">
        <f t="shared" si="10"/>
        <v>0</v>
      </c>
      <c r="I125" s="24">
        <f t="shared" si="11"/>
        <v>0</v>
      </c>
      <c r="J125" s="16"/>
      <c r="K125" s="16"/>
      <c r="L125" s="3"/>
      <c r="M125" s="3"/>
    </row>
    <row r="126" spans="1:13" x14ac:dyDescent="0.25">
      <c r="A126" s="7" t="s">
        <v>268</v>
      </c>
      <c r="B126" s="7" t="s">
        <v>269</v>
      </c>
      <c r="C126" s="7" t="s">
        <v>67</v>
      </c>
      <c r="D126" s="16">
        <v>24</v>
      </c>
      <c r="E126" s="16"/>
      <c r="F126" s="16">
        <f t="shared" si="9"/>
        <v>0</v>
      </c>
      <c r="G126" s="16"/>
      <c r="H126" s="16">
        <f t="shared" si="10"/>
        <v>0</v>
      </c>
      <c r="I126" s="24">
        <f t="shared" si="11"/>
        <v>0</v>
      </c>
      <c r="J126" s="16"/>
      <c r="K126" s="16"/>
      <c r="L126" s="3"/>
      <c r="M126" s="3"/>
    </row>
    <row r="127" spans="1:13" x14ac:dyDescent="0.25">
      <c r="A127" s="7" t="s">
        <v>270</v>
      </c>
      <c r="B127" s="7" t="s">
        <v>271</v>
      </c>
      <c r="C127" s="7" t="s">
        <v>67</v>
      </c>
      <c r="D127" s="16">
        <v>4</v>
      </c>
      <c r="E127" s="16"/>
      <c r="F127" s="16">
        <f t="shared" si="9"/>
        <v>0</v>
      </c>
      <c r="G127" s="16"/>
      <c r="H127" s="16">
        <f t="shared" si="10"/>
        <v>0</v>
      </c>
      <c r="I127" s="24">
        <f t="shared" si="11"/>
        <v>0</v>
      </c>
      <c r="J127" s="16"/>
      <c r="K127" s="16"/>
      <c r="L127" s="3"/>
      <c r="M127" s="3"/>
    </row>
    <row r="128" spans="1:13" x14ac:dyDescent="0.25">
      <c r="A128" s="7" t="s">
        <v>272</v>
      </c>
      <c r="B128" s="7" t="s">
        <v>273</v>
      </c>
      <c r="C128" s="7" t="s">
        <v>67</v>
      </c>
      <c r="D128" s="16">
        <v>2</v>
      </c>
      <c r="E128" s="16"/>
      <c r="F128" s="16">
        <f t="shared" si="9"/>
        <v>0</v>
      </c>
      <c r="G128" s="16"/>
      <c r="H128" s="16">
        <f t="shared" si="10"/>
        <v>0</v>
      </c>
      <c r="I128" s="24">
        <f t="shared" si="11"/>
        <v>0</v>
      </c>
      <c r="J128" s="16"/>
      <c r="K128" s="16"/>
      <c r="L128" s="3"/>
      <c r="M128" s="3"/>
    </row>
    <row r="129" spans="1:13" x14ac:dyDescent="0.25">
      <c r="A129" s="13" t="s">
        <v>15</v>
      </c>
      <c r="B129" s="13" t="s">
        <v>274</v>
      </c>
      <c r="C129" s="13" t="s">
        <v>15</v>
      </c>
      <c r="D129" s="14"/>
      <c r="E129" s="14"/>
      <c r="F129" s="14"/>
      <c r="G129" s="14"/>
      <c r="H129" s="14"/>
      <c r="I129" s="14"/>
      <c r="J129" s="14"/>
      <c r="K129" s="14"/>
      <c r="L129" s="3"/>
      <c r="M129" s="3"/>
    </row>
    <row r="130" spans="1:13" x14ac:dyDescent="0.25">
      <c r="A130" s="7" t="s">
        <v>275</v>
      </c>
      <c r="B130" s="7" t="s">
        <v>276</v>
      </c>
      <c r="C130" s="7" t="s">
        <v>67</v>
      </c>
      <c r="D130" s="16">
        <v>1</v>
      </c>
      <c r="E130" s="16"/>
      <c r="F130" s="16">
        <f>D130*E130</f>
        <v>0</v>
      </c>
      <c r="G130" s="16"/>
      <c r="H130" s="16">
        <f>D130*G130</f>
        <v>0</v>
      </c>
      <c r="I130" s="24">
        <f>F130+H130</f>
        <v>0</v>
      </c>
      <c r="J130" s="16"/>
      <c r="K130" s="16"/>
      <c r="L130" s="3"/>
      <c r="M130" s="3"/>
    </row>
    <row r="131" spans="1:13" x14ac:dyDescent="0.25">
      <c r="A131" s="7" t="s">
        <v>277</v>
      </c>
      <c r="B131" s="7" t="s">
        <v>278</v>
      </c>
      <c r="C131" s="7" t="s">
        <v>67</v>
      </c>
      <c r="D131" s="16">
        <v>1</v>
      </c>
      <c r="E131" s="16"/>
      <c r="F131" s="16">
        <f>D131*E131</f>
        <v>0</v>
      </c>
      <c r="G131" s="16"/>
      <c r="H131" s="16">
        <f>D131*G131</f>
        <v>0</v>
      </c>
      <c r="I131" s="24">
        <f>F131+H131</f>
        <v>0</v>
      </c>
      <c r="J131" s="16"/>
      <c r="K131" s="16"/>
      <c r="L131" s="3"/>
      <c r="M131" s="3"/>
    </row>
    <row r="132" spans="1:13" x14ac:dyDescent="0.25">
      <c r="A132" s="13" t="s">
        <v>15</v>
      </c>
      <c r="B132" s="13" t="s">
        <v>279</v>
      </c>
      <c r="C132" s="13" t="s">
        <v>15</v>
      </c>
      <c r="D132" s="14"/>
      <c r="E132" s="14"/>
      <c r="F132" s="14"/>
      <c r="G132" s="14"/>
      <c r="H132" s="14"/>
      <c r="I132" s="14"/>
      <c r="J132" s="14"/>
      <c r="K132" s="14"/>
      <c r="L132" s="3"/>
      <c r="M132" s="3"/>
    </row>
    <row r="133" spans="1:13" x14ac:dyDescent="0.25">
      <c r="A133" s="7" t="s">
        <v>280</v>
      </c>
      <c r="B133" s="7" t="s">
        <v>281</v>
      </c>
      <c r="C133" s="7" t="s">
        <v>67</v>
      </c>
      <c r="D133" s="16">
        <v>2</v>
      </c>
      <c r="E133" s="16"/>
      <c r="F133" s="16">
        <f>D133*E133</f>
        <v>0</v>
      </c>
      <c r="G133" s="16"/>
      <c r="H133" s="16">
        <f>D133*G133</f>
        <v>0</v>
      </c>
      <c r="I133" s="24">
        <f>F133+H133</f>
        <v>0</v>
      </c>
      <c r="J133" s="16"/>
      <c r="K133" s="16"/>
      <c r="L133" s="3"/>
      <c r="M133" s="3"/>
    </row>
    <row r="134" spans="1:13" x14ac:dyDescent="0.25">
      <c r="A134" s="7" t="s">
        <v>282</v>
      </c>
      <c r="B134" s="7" t="s">
        <v>283</v>
      </c>
      <c r="C134" s="7" t="s">
        <v>67</v>
      </c>
      <c r="D134" s="16">
        <v>2</v>
      </c>
      <c r="E134" s="16"/>
      <c r="F134" s="16">
        <f>D134*E134</f>
        <v>0</v>
      </c>
      <c r="G134" s="16"/>
      <c r="H134" s="16">
        <f>D134*G134</f>
        <v>0</v>
      </c>
      <c r="I134" s="24">
        <f>F134+H134</f>
        <v>0</v>
      </c>
      <c r="J134" s="16"/>
      <c r="K134" s="16"/>
      <c r="L134" s="3"/>
      <c r="M134" s="3"/>
    </row>
    <row r="135" spans="1:13" x14ac:dyDescent="0.25">
      <c r="A135" s="13" t="s">
        <v>15</v>
      </c>
      <c r="B135" s="13" t="s">
        <v>284</v>
      </c>
      <c r="C135" s="13" t="s">
        <v>15</v>
      </c>
      <c r="D135" s="14"/>
      <c r="E135" s="14"/>
      <c r="F135" s="14"/>
      <c r="G135" s="14"/>
      <c r="H135" s="14"/>
      <c r="I135" s="14"/>
      <c r="J135" s="14"/>
      <c r="K135" s="14"/>
      <c r="L135" s="3"/>
      <c r="M135" s="3"/>
    </row>
    <row r="136" spans="1:13" x14ac:dyDescent="0.25">
      <c r="A136" s="7" t="s">
        <v>285</v>
      </c>
      <c r="B136" s="7" t="s">
        <v>286</v>
      </c>
      <c r="C136" s="7" t="s">
        <v>67</v>
      </c>
      <c r="D136" s="16">
        <v>3</v>
      </c>
      <c r="E136" s="16"/>
      <c r="F136" s="16">
        <f>D136*E136</f>
        <v>0</v>
      </c>
      <c r="G136" s="16"/>
      <c r="H136" s="16">
        <f>D136*G136</f>
        <v>0</v>
      </c>
      <c r="I136" s="24">
        <f>F136+H136</f>
        <v>0</v>
      </c>
      <c r="J136" s="16"/>
      <c r="K136" s="16"/>
      <c r="L136" s="3"/>
      <c r="M136" s="3"/>
    </row>
    <row r="137" spans="1:13" x14ac:dyDescent="0.25">
      <c r="A137" s="7" t="s">
        <v>287</v>
      </c>
      <c r="B137" s="7" t="s">
        <v>288</v>
      </c>
      <c r="C137" s="7" t="s">
        <v>67</v>
      </c>
      <c r="D137" s="16">
        <v>2</v>
      </c>
      <c r="E137" s="16"/>
      <c r="F137" s="16">
        <f>D137*E137</f>
        <v>0</v>
      </c>
      <c r="G137" s="16"/>
      <c r="H137" s="16">
        <f>D137*G137</f>
        <v>0</v>
      </c>
      <c r="I137" s="24">
        <f>F137+H137</f>
        <v>0</v>
      </c>
      <c r="J137" s="16"/>
      <c r="K137" s="16"/>
      <c r="L137" s="3"/>
      <c r="M137" s="3"/>
    </row>
    <row r="138" spans="1:13" x14ac:dyDescent="0.25">
      <c r="A138" s="7" t="s">
        <v>289</v>
      </c>
      <c r="B138" s="7" t="s">
        <v>290</v>
      </c>
      <c r="C138" s="7" t="s">
        <v>67</v>
      </c>
      <c r="D138" s="16">
        <v>1</v>
      </c>
      <c r="E138" s="16"/>
      <c r="F138" s="16">
        <f>D138*E138</f>
        <v>0</v>
      </c>
      <c r="G138" s="16"/>
      <c r="H138" s="16">
        <f>D138*G138</f>
        <v>0</v>
      </c>
      <c r="I138" s="24">
        <f>F138+H138</f>
        <v>0</v>
      </c>
      <c r="J138" s="16"/>
      <c r="K138" s="16"/>
      <c r="L138" s="3"/>
      <c r="M138" s="3"/>
    </row>
    <row r="139" spans="1:13" x14ac:dyDescent="0.25">
      <c r="A139" s="7" t="s">
        <v>291</v>
      </c>
      <c r="B139" s="7" t="s">
        <v>292</v>
      </c>
      <c r="C139" s="7" t="s">
        <v>67</v>
      </c>
      <c r="D139" s="16">
        <v>2</v>
      </c>
      <c r="E139" s="16"/>
      <c r="F139" s="16">
        <f>D139*E139</f>
        <v>0</v>
      </c>
      <c r="G139" s="16"/>
      <c r="H139" s="16">
        <f>D139*G139</f>
        <v>0</v>
      </c>
      <c r="I139" s="24">
        <f>F139+H139</f>
        <v>0</v>
      </c>
      <c r="J139" s="16"/>
      <c r="K139" s="16"/>
      <c r="L139" s="3"/>
      <c r="M139" s="3"/>
    </row>
    <row r="140" spans="1:13" x14ac:dyDescent="0.25">
      <c r="A140" s="13" t="s">
        <v>15</v>
      </c>
      <c r="B140" s="13" t="s">
        <v>293</v>
      </c>
      <c r="C140" s="13" t="s">
        <v>15</v>
      </c>
      <c r="D140" s="14"/>
      <c r="E140" s="14"/>
      <c r="F140" s="14"/>
      <c r="G140" s="14"/>
      <c r="H140" s="14"/>
      <c r="I140" s="14"/>
      <c r="J140" s="14"/>
      <c r="K140" s="14"/>
      <c r="L140" s="3"/>
      <c r="M140" s="3"/>
    </row>
    <row r="141" spans="1:13" x14ac:dyDescent="0.25">
      <c r="A141" s="7" t="s">
        <v>294</v>
      </c>
      <c r="B141" s="7" t="s">
        <v>295</v>
      </c>
      <c r="C141" s="7" t="s">
        <v>67</v>
      </c>
      <c r="D141" s="16">
        <v>6</v>
      </c>
      <c r="E141" s="16"/>
      <c r="F141" s="16">
        <f>D141*E141</f>
        <v>0</v>
      </c>
      <c r="G141" s="16"/>
      <c r="H141" s="16">
        <f>D141*G141</f>
        <v>0</v>
      </c>
      <c r="I141" s="24">
        <f>F141+H141</f>
        <v>0</v>
      </c>
      <c r="J141" s="16"/>
      <c r="K141" s="16"/>
      <c r="L141" s="3"/>
      <c r="M141" s="3"/>
    </row>
    <row r="142" spans="1:13" x14ac:dyDescent="0.25">
      <c r="A142" s="7" t="s">
        <v>296</v>
      </c>
      <c r="B142" s="7" t="s">
        <v>297</v>
      </c>
      <c r="C142" s="7" t="s">
        <v>67</v>
      </c>
      <c r="D142" s="16">
        <v>8</v>
      </c>
      <c r="E142" s="16"/>
      <c r="F142" s="16">
        <f>D142*E142</f>
        <v>0</v>
      </c>
      <c r="G142" s="16"/>
      <c r="H142" s="16">
        <f>D142*G142</f>
        <v>0</v>
      </c>
      <c r="I142" s="24">
        <f>F142+H142</f>
        <v>0</v>
      </c>
      <c r="J142" s="16"/>
      <c r="K142" s="16"/>
      <c r="L142" s="3"/>
      <c r="M142" s="3"/>
    </row>
    <row r="143" spans="1:13" x14ac:dyDescent="0.25">
      <c r="A143" s="13" t="s">
        <v>15</v>
      </c>
      <c r="B143" s="13" t="s">
        <v>298</v>
      </c>
      <c r="C143" s="13" t="s">
        <v>15</v>
      </c>
      <c r="D143" s="14"/>
      <c r="E143" s="14"/>
      <c r="F143" s="14"/>
      <c r="G143" s="14"/>
      <c r="H143" s="14"/>
      <c r="I143" s="14"/>
      <c r="J143" s="14"/>
      <c r="K143" s="14"/>
      <c r="L143" s="3"/>
      <c r="M143" s="3"/>
    </row>
    <row r="144" spans="1:13" x14ac:dyDescent="0.25">
      <c r="A144" s="7" t="s">
        <v>299</v>
      </c>
      <c r="B144" s="7" t="s">
        <v>300</v>
      </c>
      <c r="C144" s="7" t="s">
        <v>67</v>
      </c>
      <c r="D144" s="16">
        <v>3</v>
      </c>
      <c r="E144" s="16"/>
      <c r="F144" s="16">
        <f>D144*E144</f>
        <v>0</v>
      </c>
      <c r="G144" s="16"/>
      <c r="H144" s="16">
        <f>D144*G144</f>
        <v>0</v>
      </c>
      <c r="I144" s="24">
        <f t="shared" ref="I144:I183" si="12">F144+H144</f>
        <v>0</v>
      </c>
      <c r="J144" s="16"/>
      <c r="K144" s="16"/>
      <c r="L144" s="3"/>
      <c r="M144" s="3"/>
    </row>
    <row r="145" spans="1:13" x14ac:dyDescent="0.25">
      <c r="A145" s="13" t="s">
        <v>15</v>
      </c>
      <c r="B145" s="13" t="s">
        <v>301</v>
      </c>
      <c r="C145" s="13" t="s">
        <v>15</v>
      </c>
      <c r="D145" s="14"/>
      <c r="E145" s="14"/>
      <c r="F145" s="14"/>
      <c r="G145" s="14"/>
      <c r="H145" s="14"/>
      <c r="I145" s="14"/>
      <c r="J145" s="14"/>
      <c r="K145" s="14"/>
      <c r="L145" s="3"/>
      <c r="M145" s="3"/>
    </row>
    <row r="146" spans="1:13" x14ac:dyDescent="0.25">
      <c r="A146" s="7" t="s">
        <v>302</v>
      </c>
      <c r="B146" s="7" t="s">
        <v>303</v>
      </c>
      <c r="C146" s="7" t="s">
        <v>67</v>
      </c>
      <c r="D146" s="16">
        <v>7</v>
      </c>
      <c r="E146" s="16"/>
      <c r="F146" s="16">
        <f>D146*E146</f>
        <v>0</v>
      </c>
      <c r="G146" s="16"/>
      <c r="H146" s="16">
        <f>D146*G146</f>
        <v>0</v>
      </c>
      <c r="I146" s="24">
        <f t="shared" si="12"/>
        <v>0</v>
      </c>
      <c r="J146" s="16"/>
      <c r="K146" s="16"/>
      <c r="L146" s="3"/>
      <c r="M146" s="3"/>
    </row>
    <row r="147" spans="1:13" x14ac:dyDescent="0.25">
      <c r="A147" s="7" t="s">
        <v>304</v>
      </c>
      <c r="B147" s="7" t="s">
        <v>305</v>
      </c>
      <c r="C147" s="7" t="s">
        <v>77</v>
      </c>
      <c r="D147" s="16">
        <v>2</v>
      </c>
      <c r="E147" s="16"/>
      <c r="F147" s="16">
        <f>D147*E147</f>
        <v>0</v>
      </c>
      <c r="G147" s="16"/>
      <c r="H147" s="16">
        <f>D147*G147</f>
        <v>0</v>
      </c>
      <c r="I147" s="24">
        <f t="shared" si="12"/>
        <v>0</v>
      </c>
      <c r="J147" s="16"/>
      <c r="K147" s="16"/>
      <c r="L147" s="3"/>
      <c r="M147" s="3"/>
    </row>
    <row r="148" spans="1:13" x14ac:dyDescent="0.25">
      <c r="A148" s="13" t="s">
        <v>15</v>
      </c>
      <c r="B148" s="13" t="s">
        <v>306</v>
      </c>
      <c r="C148" s="13" t="s">
        <v>15</v>
      </c>
      <c r="D148" s="14"/>
      <c r="E148" s="14"/>
      <c r="F148" s="14"/>
      <c r="G148" s="14"/>
      <c r="H148" s="14"/>
      <c r="I148" s="14"/>
      <c r="J148" s="14"/>
      <c r="K148" s="14"/>
      <c r="L148" s="3"/>
      <c r="M148" s="3"/>
    </row>
    <row r="149" spans="1:13" x14ac:dyDescent="0.25">
      <c r="A149" s="7" t="s">
        <v>307</v>
      </c>
      <c r="B149" s="7" t="s">
        <v>308</v>
      </c>
      <c r="C149" s="7" t="s">
        <v>86</v>
      </c>
      <c r="D149" s="16">
        <v>360</v>
      </c>
      <c r="E149" s="16"/>
      <c r="F149" s="16">
        <f t="shared" ref="F149:F154" si="13">D149*E149</f>
        <v>0</v>
      </c>
      <c r="G149" s="16"/>
      <c r="H149" s="16">
        <f t="shared" ref="H149:H154" si="14">D149*G149</f>
        <v>0</v>
      </c>
      <c r="I149" s="24">
        <f t="shared" si="12"/>
        <v>0</v>
      </c>
      <c r="J149" s="16"/>
      <c r="K149" s="16"/>
      <c r="L149" s="3"/>
      <c r="M149" s="3"/>
    </row>
    <row r="150" spans="1:13" x14ac:dyDescent="0.25">
      <c r="A150" s="7" t="s">
        <v>309</v>
      </c>
      <c r="B150" s="7" t="s">
        <v>310</v>
      </c>
      <c r="C150" s="7" t="s">
        <v>86</v>
      </c>
      <c r="D150" s="16">
        <v>7</v>
      </c>
      <c r="E150" s="16"/>
      <c r="F150" s="16">
        <f t="shared" si="13"/>
        <v>0</v>
      </c>
      <c r="G150" s="16"/>
      <c r="H150" s="16">
        <f t="shared" si="14"/>
        <v>0</v>
      </c>
      <c r="I150" s="24">
        <f t="shared" si="12"/>
        <v>0</v>
      </c>
      <c r="J150" s="16"/>
      <c r="K150" s="16"/>
      <c r="L150" s="3"/>
      <c r="M150" s="3"/>
    </row>
    <row r="151" spans="1:13" x14ac:dyDescent="0.25">
      <c r="A151" s="7" t="s">
        <v>311</v>
      </c>
      <c r="B151" s="7" t="s">
        <v>312</v>
      </c>
      <c r="C151" s="7" t="s">
        <v>86</v>
      </c>
      <c r="D151" s="16">
        <v>4</v>
      </c>
      <c r="E151" s="16"/>
      <c r="F151" s="16">
        <f t="shared" si="13"/>
        <v>0</v>
      </c>
      <c r="G151" s="16"/>
      <c r="H151" s="16">
        <f t="shared" si="14"/>
        <v>0</v>
      </c>
      <c r="I151" s="24">
        <f t="shared" si="12"/>
        <v>0</v>
      </c>
      <c r="J151" s="16"/>
      <c r="K151" s="16"/>
      <c r="L151" s="3"/>
      <c r="M151" s="3"/>
    </row>
    <row r="152" spans="1:13" x14ac:dyDescent="0.25">
      <c r="A152" s="7" t="s">
        <v>313</v>
      </c>
      <c r="B152" s="7" t="s">
        <v>314</v>
      </c>
      <c r="C152" s="7" t="s">
        <v>67</v>
      </c>
      <c r="D152" s="16">
        <v>1</v>
      </c>
      <c r="E152" s="16"/>
      <c r="F152" s="16">
        <f t="shared" si="13"/>
        <v>0</v>
      </c>
      <c r="G152" s="16"/>
      <c r="H152" s="16">
        <f t="shared" si="14"/>
        <v>0</v>
      </c>
      <c r="I152" s="24">
        <f t="shared" si="12"/>
        <v>0</v>
      </c>
      <c r="J152" s="16"/>
      <c r="K152" s="16"/>
      <c r="L152" s="3"/>
      <c r="M152" s="3"/>
    </row>
    <row r="153" spans="1:13" x14ac:dyDescent="0.25">
      <c r="A153" s="7" t="s">
        <v>315</v>
      </c>
      <c r="B153" s="7" t="s">
        <v>316</v>
      </c>
      <c r="C153" s="7" t="s">
        <v>67</v>
      </c>
      <c r="D153" s="16">
        <v>3</v>
      </c>
      <c r="E153" s="16"/>
      <c r="F153" s="16">
        <f t="shared" si="13"/>
        <v>0</v>
      </c>
      <c r="G153" s="16"/>
      <c r="H153" s="16">
        <f t="shared" si="14"/>
        <v>0</v>
      </c>
      <c r="I153" s="24">
        <f t="shared" si="12"/>
        <v>0</v>
      </c>
      <c r="J153" s="16"/>
      <c r="K153" s="16"/>
      <c r="L153" s="3"/>
      <c r="M153" s="3"/>
    </row>
    <row r="154" spans="1:13" x14ac:dyDescent="0.25">
      <c r="A154" s="7" t="s">
        <v>317</v>
      </c>
      <c r="B154" s="7" t="s">
        <v>318</v>
      </c>
      <c r="C154" s="7" t="s">
        <v>67</v>
      </c>
      <c r="D154" s="16">
        <v>1</v>
      </c>
      <c r="E154" s="16"/>
      <c r="F154" s="16">
        <f t="shared" si="13"/>
        <v>0</v>
      </c>
      <c r="G154" s="16"/>
      <c r="H154" s="16">
        <f t="shared" si="14"/>
        <v>0</v>
      </c>
      <c r="I154" s="24">
        <f t="shared" si="12"/>
        <v>0</v>
      </c>
      <c r="J154" s="16"/>
      <c r="K154" s="16"/>
      <c r="L154" s="3"/>
      <c r="M154" s="3"/>
    </row>
    <row r="155" spans="1:13" x14ac:dyDescent="0.25">
      <c r="A155" s="13" t="s">
        <v>15</v>
      </c>
      <c r="B155" s="13" t="s">
        <v>319</v>
      </c>
      <c r="C155" s="13" t="s">
        <v>15</v>
      </c>
      <c r="D155" s="14"/>
      <c r="E155" s="14"/>
      <c r="F155" s="14"/>
      <c r="G155" s="14"/>
      <c r="H155" s="14"/>
      <c r="I155" s="14"/>
      <c r="J155" s="14"/>
      <c r="K155" s="14"/>
      <c r="L155" s="3"/>
      <c r="M155" s="3"/>
    </row>
    <row r="156" spans="1:13" x14ac:dyDescent="0.25">
      <c r="A156" s="7" t="s">
        <v>320</v>
      </c>
      <c r="B156" s="7" t="s">
        <v>321</v>
      </c>
      <c r="C156" s="7" t="s">
        <v>67</v>
      </c>
      <c r="D156" s="16">
        <v>1</v>
      </c>
      <c r="E156" s="16"/>
      <c r="F156" s="16">
        <f t="shared" ref="F156:F164" si="15">D156*E156</f>
        <v>0</v>
      </c>
      <c r="G156" s="16"/>
      <c r="H156" s="16">
        <f t="shared" ref="H156:H164" si="16">D156*G156</f>
        <v>0</v>
      </c>
      <c r="I156" s="24">
        <f t="shared" si="12"/>
        <v>0</v>
      </c>
      <c r="J156" s="16"/>
      <c r="K156" s="16"/>
      <c r="L156" s="3"/>
      <c r="M156" s="3"/>
    </row>
    <row r="157" spans="1:13" x14ac:dyDescent="0.25">
      <c r="A157" s="7" t="s">
        <v>322</v>
      </c>
      <c r="B157" s="7" t="s">
        <v>323</v>
      </c>
      <c r="C157" s="7" t="s">
        <v>67</v>
      </c>
      <c r="D157" s="16">
        <v>1</v>
      </c>
      <c r="E157" s="16"/>
      <c r="F157" s="16">
        <f t="shared" si="15"/>
        <v>0</v>
      </c>
      <c r="G157" s="16"/>
      <c r="H157" s="16">
        <f t="shared" si="16"/>
        <v>0</v>
      </c>
      <c r="I157" s="24">
        <f t="shared" si="12"/>
        <v>0</v>
      </c>
      <c r="J157" s="16"/>
      <c r="K157" s="16"/>
      <c r="L157" s="3"/>
      <c r="M157" s="3"/>
    </row>
    <row r="158" spans="1:13" x14ac:dyDescent="0.25">
      <c r="A158" s="7" t="s">
        <v>324</v>
      </c>
      <c r="B158" s="7" t="s">
        <v>325</v>
      </c>
      <c r="C158" s="7" t="s">
        <v>67</v>
      </c>
      <c r="D158" s="16">
        <v>2</v>
      </c>
      <c r="E158" s="16"/>
      <c r="F158" s="16">
        <f t="shared" si="15"/>
        <v>0</v>
      </c>
      <c r="G158" s="16"/>
      <c r="H158" s="16">
        <f t="shared" si="16"/>
        <v>0</v>
      </c>
      <c r="I158" s="24">
        <f t="shared" si="12"/>
        <v>0</v>
      </c>
      <c r="J158" s="16"/>
      <c r="K158" s="16"/>
      <c r="L158" s="3"/>
      <c r="M158" s="3"/>
    </row>
    <row r="159" spans="1:13" x14ac:dyDescent="0.25">
      <c r="A159" s="7" t="s">
        <v>326</v>
      </c>
      <c r="B159" s="7" t="s">
        <v>327</v>
      </c>
      <c r="C159" s="7" t="s">
        <v>67</v>
      </c>
      <c r="D159" s="16">
        <v>2</v>
      </c>
      <c r="E159" s="16"/>
      <c r="F159" s="16">
        <f t="shared" si="15"/>
        <v>0</v>
      </c>
      <c r="G159" s="16"/>
      <c r="H159" s="16">
        <f t="shared" si="16"/>
        <v>0</v>
      </c>
      <c r="I159" s="24">
        <f t="shared" si="12"/>
        <v>0</v>
      </c>
      <c r="J159" s="16"/>
      <c r="K159" s="16"/>
      <c r="L159" s="3"/>
      <c r="M159" s="3"/>
    </row>
    <row r="160" spans="1:13" x14ac:dyDescent="0.25">
      <c r="A160" s="7" t="s">
        <v>328</v>
      </c>
      <c r="B160" s="7" t="s">
        <v>329</v>
      </c>
      <c r="C160" s="7" t="s">
        <v>67</v>
      </c>
      <c r="D160" s="16">
        <v>1</v>
      </c>
      <c r="E160" s="16"/>
      <c r="F160" s="16">
        <f t="shared" si="15"/>
        <v>0</v>
      </c>
      <c r="G160" s="16"/>
      <c r="H160" s="16">
        <f t="shared" si="16"/>
        <v>0</v>
      </c>
      <c r="I160" s="24">
        <f t="shared" si="12"/>
        <v>0</v>
      </c>
      <c r="J160" s="16"/>
      <c r="K160" s="16"/>
      <c r="L160" s="3"/>
      <c r="M160" s="3"/>
    </row>
    <row r="161" spans="1:13" x14ac:dyDescent="0.25">
      <c r="A161" s="7" t="s">
        <v>330</v>
      </c>
      <c r="B161" s="7" t="s">
        <v>331</v>
      </c>
      <c r="C161" s="7" t="s">
        <v>67</v>
      </c>
      <c r="D161" s="16">
        <v>1</v>
      </c>
      <c r="E161" s="16"/>
      <c r="F161" s="16">
        <f t="shared" si="15"/>
        <v>0</v>
      </c>
      <c r="G161" s="16"/>
      <c r="H161" s="16">
        <f t="shared" si="16"/>
        <v>0</v>
      </c>
      <c r="I161" s="24">
        <f t="shared" si="12"/>
        <v>0</v>
      </c>
      <c r="J161" s="16"/>
      <c r="K161" s="16"/>
      <c r="L161" s="3"/>
      <c r="M161" s="3"/>
    </row>
    <row r="162" spans="1:13" x14ac:dyDescent="0.25">
      <c r="A162" s="7" t="s">
        <v>332</v>
      </c>
      <c r="B162" s="7" t="s">
        <v>333</v>
      </c>
      <c r="C162" s="7" t="s">
        <v>67</v>
      </c>
      <c r="D162" s="16">
        <v>1</v>
      </c>
      <c r="E162" s="16"/>
      <c r="F162" s="16">
        <f t="shared" si="15"/>
        <v>0</v>
      </c>
      <c r="G162" s="16"/>
      <c r="H162" s="16">
        <f t="shared" si="16"/>
        <v>0</v>
      </c>
      <c r="I162" s="24">
        <f t="shared" si="12"/>
        <v>0</v>
      </c>
      <c r="J162" s="16"/>
      <c r="K162" s="16"/>
      <c r="L162" s="3"/>
      <c r="M162" s="3"/>
    </row>
    <row r="163" spans="1:13" x14ac:dyDescent="0.25">
      <c r="A163" s="7" t="s">
        <v>334</v>
      </c>
      <c r="B163" s="7" t="s">
        <v>335</v>
      </c>
      <c r="C163" s="7" t="s">
        <v>67</v>
      </c>
      <c r="D163" s="16">
        <v>4</v>
      </c>
      <c r="E163" s="16"/>
      <c r="F163" s="16">
        <f t="shared" si="15"/>
        <v>0</v>
      </c>
      <c r="G163" s="16"/>
      <c r="H163" s="16">
        <f t="shared" si="16"/>
        <v>0</v>
      </c>
      <c r="I163" s="24">
        <f t="shared" si="12"/>
        <v>0</v>
      </c>
      <c r="J163" s="16"/>
      <c r="K163" s="16"/>
      <c r="L163" s="3"/>
      <c r="M163" s="3"/>
    </row>
    <row r="164" spans="1:13" x14ac:dyDescent="0.25">
      <c r="A164" s="7" t="s">
        <v>336</v>
      </c>
      <c r="B164" s="7" t="s">
        <v>337</v>
      </c>
      <c r="C164" s="7" t="s">
        <v>77</v>
      </c>
      <c r="D164" s="16">
        <v>10</v>
      </c>
      <c r="E164" s="16"/>
      <c r="F164" s="16">
        <f t="shared" si="15"/>
        <v>0</v>
      </c>
      <c r="G164" s="16"/>
      <c r="H164" s="16">
        <f t="shared" si="16"/>
        <v>0</v>
      </c>
      <c r="I164" s="24">
        <f t="shared" si="12"/>
        <v>0</v>
      </c>
      <c r="J164" s="16"/>
      <c r="K164" s="16"/>
      <c r="L164" s="3"/>
      <c r="M164" s="3"/>
    </row>
    <row r="165" spans="1:13" x14ac:dyDescent="0.25">
      <c r="A165" s="13" t="s">
        <v>15</v>
      </c>
      <c r="B165" s="13" t="s">
        <v>338</v>
      </c>
      <c r="C165" s="13" t="s">
        <v>15</v>
      </c>
      <c r="D165" s="14"/>
      <c r="E165" s="14"/>
      <c r="F165" s="14"/>
      <c r="G165" s="14"/>
      <c r="H165" s="14"/>
      <c r="I165" s="14"/>
      <c r="J165" s="14"/>
      <c r="K165" s="14"/>
      <c r="L165" s="3"/>
      <c r="M165" s="3"/>
    </row>
    <row r="166" spans="1:13" x14ac:dyDescent="0.25">
      <c r="A166" s="13" t="s">
        <v>15</v>
      </c>
      <c r="B166" s="13" t="s">
        <v>339</v>
      </c>
      <c r="C166" s="13" t="s">
        <v>15</v>
      </c>
      <c r="D166" s="14"/>
      <c r="E166" s="14"/>
      <c r="F166" s="14"/>
      <c r="G166" s="14"/>
      <c r="H166" s="14"/>
      <c r="I166" s="14"/>
      <c r="J166" s="14"/>
      <c r="K166" s="14"/>
      <c r="L166" s="3"/>
      <c r="M166" s="3"/>
    </row>
    <row r="167" spans="1:13" x14ac:dyDescent="0.25">
      <c r="A167" s="7" t="s">
        <v>340</v>
      </c>
      <c r="B167" s="7" t="s">
        <v>341</v>
      </c>
      <c r="C167" s="7" t="s">
        <v>67</v>
      </c>
      <c r="D167" s="16">
        <v>2</v>
      </c>
      <c r="E167" s="16"/>
      <c r="F167" s="16">
        <f t="shared" ref="F167:F172" si="17">D167*E167</f>
        <v>0</v>
      </c>
      <c r="G167" s="16"/>
      <c r="H167" s="16">
        <f t="shared" ref="H167:H172" si="18">D167*G167</f>
        <v>0</v>
      </c>
      <c r="I167" s="24">
        <f t="shared" si="12"/>
        <v>0</v>
      </c>
      <c r="J167" s="16"/>
      <c r="K167" s="16"/>
      <c r="L167" s="3"/>
      <c r="M167" s="3"/>
    </row>
    <row r="168" spans="1:13" x14ac:dyDescent="0.25">
      <c r="A168" s="7" t="s">
        <v>342</v>
      </c>
      <c r="B168" s="7" t="s">
        <v>343</v>
      </c>
      <c r="C168" s="7" t="s">
        <v>77</v>
      </c>
      <c r="D168" s="16">
        <v>2</v>
      </c>
      <c r="E168" s="16"/>
      <c r="F168" s="16">
        <f t="shared" si="17"/>
        <v>0</v>
      </c>
      <c r="G168" s="16"/>
      <c r="H168" s="16">
        <f t="shared" si="18"/>
        <v>0</v>
      </c>
      <c r="I168" s="24">
        <f t="shared" si="12"/>
        <v>0</v>
      </c>
      <c r="J168" s="16"/>
      <c r="K168" s="16"/>
      <c r="L168" s="3"/>
      <c r="M168" s="3"/>
    </row>
    <row r="169" spans="1:13" x14ac:dyDescent="0.25">
      <c r="A169" s="7" t="s">
        <v>344</v>
      </c>
      <c r="B169" s="7" t="s">
        <v>345</v>
      </c>
      <c r="C169" s="7" t="s">
        <v>77</v>
      </c>
      <c r="D169" s="16">
        <v>5</v>
      </c>
      <c r="E169" s="16"/>
      <c r="F169" s="16">
        <f t="shared" si="17"/>
        <v>0</v>
      </c>
      <c r="G169" s="16"/>
      <c r="H169" s="16">
        <f t="shared" si="18"/>
        <v>0</v>
      </c>
      <c r="I169" s="24">
        <f t="shared" si="12"/>
        <v>0</v>
      </c>
      <c r="J169" s="16"/>
      <c r="K169" s="16"/>
      <c r="L169" s="3"/>
      <c r="M169" s="3"/>
    </row>
    <row r="170" spans="1:13" x14ac:dyDescent="0.25">
      <c r="A170" s="7" t="s">
        <v>346</v>
      </c>
      <c r="B170" s="7" t="s">
        <v>347</v>
      </c>
      <c r="C170" s="7" t="s">
        <v>67</v>
      </c>
      <c r="D170" s="16">
        <v>2</v>
      </c>
      <c r="E170" s="16"/>
      <c r="F170" s="16">
        <f t="shared" si="17"/>
        <v>0</v>
      </c>
      <c r="G170" s="16"/>
      <c r="H170" s="16">
        <f t="shared" si="18"/>
        <v>0</v>
      </c>
      <c r="I170" s="24">
        <f t="shared" si="12"/>
        <v>0</v>
      </c>
      <c r="J170" s="16"/>
      <c r="K170" s="16"/>
      <c r="L170" s="3"/>
      <c r="M170" s="3"/>
    </row>
    <row r="171" spans="1:13" x14ac:dyDescent="0.25">
      <c r="A171" s="7" t="s">
        <v>348</v>
      </c>
      <c r="B171" s="7" t="s">
        <v>349</v>
      </c>
      <c r="C171" s="7" t="s">
        <v>67</v>
      </c>
      <c r="D171" s="16">
        <v>1</v>
      </c>
      <c r="E171" s="16"/>
      <c r="F171" s="16">
        <f t="shared" si="17"/>
        <v>0</v>
      </c>
      <c r="G171" s="16"/>
      <c r="H171" s="16">
        <f t="shared" si="18"/>
        <v>0</v>
      </c>
      <c r="I171" s="24">
        <f t="shared" si="12"/>
        <v>0</v>
      </c>
      <c r="J171" s="16"/>
      <c r="K171" s="16"/>
      <c r="L171" s="3"/>
      <c r="M171" s="3"/>
    </row>
    <row r="172" spans="1:13" x14ac:dyDescent="0.25">
      <c r="A172" s="7" t="s">
        <v>350</v>
      </c>
      <c r="B172" s="7" t="s">
        <v>351</v>
      </c>
      <c r="C172" s="7" t="s">
        <v>77</v>
      </c>
      <c r="D172" s="16">
        <v>2</v>
      </c>
      <c r="E172" s="16"/>
      <c r="F172" s="16">
        <f t="shared" si="17"/>
        <v>0</v>
      </c>
      <c r="G172" s="16"/>
      <c r="H172" s="16">
        <f t="shared" si="18"/>
        <v>0</v>
      </c>
      <c r="I172" s="24">
        <f t="shared" si="12"/>
        <v>0</v>
      </c>
      <c r="J172" s="16"/>
      <c r="K172" s="16"/>
      <c r="L172" s="3"/>
      <c r="M172" s="3"/>
    </row>
    <row r="173" spans="1:13" x14ac:dyDescent="0.25">
      <c r="A173" s="13" t="s">
        <v>15</v>
      </c>
      <c r="B173" s="13" t="s">
        <v>352</v>
      </c>
      <c r="C173" s="13" t="s">
        <v>15</v>
      </c>
      <c r="D173" s="14"/>
      <c r="E173" s="14"/>
      <c r="F173" s="14"/>
      <c r="G173" s="14"/>
      <c r="H173" s="14"/>
      <c r="I173" s="14"/>
      <c r="J173" s="14"/>
      <c r="K173" s="14"/>
      <c r="L173" s="3"/>
      <c r="M173" s="3"/>
    </row>
    <row r="174" spans="1:13" x14ac:dyDescent="0.25">
      <c r="A174" s="7" t="s">
        <v>353</v>
      </c>
      <c r="B174" s="7" t="s">
        <v>354</v>
      </c>
      <c r="C174" s="7" t="s">
        <v>77</v>
      </c>
      <c r="D174" s="16">
        <v>6</v>
      </c>
      <c r="E174" s="16"/>
      <c r="F174" s="16">
        <f>D174*E174</f>
        <v>0</v>
      </c>
      <c r="G174" s="16"/>
      <c r="H174" s="16">
        <f>D174*G174</f>
        <v>0</v>
      </c>
      <c r="I174" s="24">
        <f t="shared" si="12"/>
        <v>0</v>
      </c>
      <c r="J174" s="16"/>
      <c r="K174" s="16"/>
      <c r="L174" s="3"/>
      <c r="M174" s="3"/>
    </row>
    <row r="175" spans="1:13" x14ac:dyDescent="0.25">
      <c r="A175" s="7" t="s">
        <v>355</v>
      </c>
      <c r="B175" s="7" t="s">
        <v>356</v>
      </c>
      <c r="C175" s="7" t="s">
        <v>77</v>
      </c>
      <c r="D175" s="16">
        <v>5</v>
      </c>
      <c r="E175" s="16"/>
      <c r="F175" s="16">
        <f>D175*E175</f>
        <v>0</v>
      </c>
      <c r="G175" s="16"/>
      <c r="H175" s="16">
        <f>D175*G175</f>
        <v>0</v>
      </c>
      <c r="I175" s="24">
        <f t="shared" si="12"/>
        <v>0</v>
      </c>
      <c r="J175" s="16"/>
      <c r="K175" s="16"/>
      <c r="L175" s="3"/>
      <c r="M175" s="3"/>
    </row>
    <row r="176" spans="1:13" x14ac:dyDescent="0.25">
      <c r="A176" s="7" t="s">
        <v>357</v>
      </c>
      <c r="B176" s="7" t="s">
        <v>358</v>
      </c>
      <c r="C176" s="7" t="s">
        <v>77</v>
      </c>
      <c r="D176" s="16">
        <v>2</v>
      </c>
      <c r="E176" s="16"/>
      <c r="F176" s="16">
        <f>D176*E176</f>
        <v>0</v>
      </c>
      <c r="G176" s="16"/>
      <c r="H176" s="16">
        <f>D176*G176</f>
        <v>0</v>
      </c>
      <c r="I176" s="24">
        <f t="shared" si="12"/>
        <v>0</v>
      </c>
      <c r="J176" s="16"/>
      <c r="K176" s="16"/>
      <c r="L176" s="3"/>
      <c r="M176" s="3"/>
    </row>
    <row r="177" spans="1:13" x14ac:dyDescent="0.25">
      <c r="A177" s="7" t="s">
        <v>359</v>
      </c>
      <c r="B177" s="7" t="s">
        <v>360</v>
      </c>
      <c r="C177" s="7" t="s">
        <v>77</v>
      </c>
      <c r="D177" s="16">
        <v>4</v>
      </c>
      <c r="E177" s="16"/>
      <c r="F177" s="16">
        <f>D177*E177</f>
        <v>0</v>
      </c>
      <c r="G177" s="16"/>
      <c r="H177" s="16">
        <f>D177*G177</f>
        <v>0</v>
      </c>
      <c r="I177" s="24">
        <f t="shared" si="12"/>
        <v>0</v>
      </c>
      <c r="J177" s="16"/>
      <c r="K177" s="16"/>
      <c r="L177" s="3"/>
      <c r="M177" s="3"/>
    </row>
    <row r="178" spans="1:13" x14ac:dyDescent="0.25">
      <c r="A178" s="13" t="s">
        <v>15</v>
      </c>
      <c r="B178" s="13" t="s">
        <v>361</v>
      </c>
      <c r="C178" s="13" t="s">
        <v>15</v>
      </c>
      <c r="D178" s="14"/>
      <c r="E178" s="14"/>
      <c r="F178" s="14"/>
      <c r="G178" s="14"/>
      <c r="H178" s="14"/>
      <c r="I178" s="14"/>
      <c r="J178" s="14"/>
      <c r="K178" s="14"/>
      <c r="L178" s="3"/>
      <c r="M178" s="3"/>
    </row>
    <row r="179" spans="1:13" x14ac:dyDescent="0.25">
      <c r="A179" s="7" t="s">
        <v>362</v>
      </c>
      <c r="B179" s="7" t="s">
        <v>363</v>
      </c>
      <c r="C179" s="7" t="s">
        <v>77</v>
      </c>
      <c r="D179" s="16">
        <v>2</v>
      </c>
      <c r="E179" s="16"/>
      <c r="F179" s="16">
        <f>D179*E179</f>
        <v>0</v>
      </c>
      <c r="G179" s="16"/>
      <c r="H179" s="16">
        <f>D179*G179</f>
        <v>0</v>
      </c>
      <c r="I179" s="24">
        <f t="shared" si="12"/>
        <v>0</v>
      </c>
      <c r="J179" s="16"/>
      <c r="K179" s="16"/>
      <c r="L179" s="3"/>
      <c r="M179" s="3"/>
    </row>
    <row r="180" spans="1:13" x14ac:dyDescent="0.25">
      <c r="A180" s="7" t="s">
        <v>364</v>
      </c>
      <c r="B180" s="7" t="s">
        <v>365</v>
      </c>
      <c r="C180" s="7" t="s">
        <v>77</v>
      </c>
      <c r="D180" s="16">
        <v>6</v>
      </c>
      <c r="E180" s="16"/>
      <c r="F180" s="16">
        <f>D180*E180</f>
        <v>0</v>
      </c>
      <c r="G180" s="16"/>
      <c r="H180" s="16">
        <f>D180*G180</f>
        <v>0</v>
      </c>
      <c r="I180" s="24">
        <f t="shared" si="12"/>
        <v>0</v>
      </c>
      <c r="J180" s="16"/>
      <c r="K180" s="16"/>
      <c r="L180" s="3"/>
      <c r="M180" s="3"/>
    </row>
    <row r="181" spans="1:13" x14ac:dyDescent="0.25">
      <c r="A181" s="7" t="s">
        <v>366</v>
      </c>
      <c r="B181" s="7" t="s">
        <v>367</v>
      </c>
      <c r="C181" s="7" t="s">
        <v>77</v>
      </c>
      <c r="D181" s="16">
        <v>4</v>
      </c>
      <c r="E181" s="16"/>
      <c r="F181" s="16">
        <f>D181*E181</f>
        <v>0</v>
      </c>
      <c r="G181" s="16"/>
      <c r="H181" s="16">
        <f>D181*G181</f>
        <v>0</v>
      </c>
      <c r="I181" s="24">
        <f t="shared" si="12"/>
        <v>0</v>
      </c>
      <c r="J181" s="16"/>
      <c r="K181" s="16"/>
      <c r="L181" s="3"/>
      <c r="M181" s="3"/>
    </row>
    <row r="182" spans="1:13" x14ac:dyDescent="0.25">
      <c r="A182" s="7" t="s">
        <v>368</v>
      </c>
      <c r="B182" s="7" t="s">
        <v>369</v>
      </c>
      <c r="C182" s="7" t="s">
        <v>77</v>
      </c>
      <c r="D182" s="16">
        <v>1</v>
      </c>
      <c r="E182" s="16"/>
      <c r="F182" s="16">
        <f>D182*E182</f>
        <v>0</v>
      </c>
      <c r="G182" s="16"/>
      <c r="H182" s="16">
        <f>D182*G182</f>
        <v>0</v>
      </c>
      <c r="I182" s="24">
        <f t="shared" si="12"/>
        <v>0</v>
      </c>
      <c r="J182" s="16"/>
      <c r="K182" s="16"/>
      <c r="L182" s="3"/>
      <c r="M182" s="3"/>
    </row>
    <row r="183" spans="1:13" x14ac:dyDescent="0.25">
      <c r="A183" s="7" t="s">
        <v>370</v>
      </c>
      <c r="B183" s="7" t="s">
        <v>371</v>
      </c>
      <c r="C183" s="7" t="s">
        <v>77</v>
      </c>
      <c r="D183" s="16">
        <v>2</v>
      </c>
      <c r="E183" s="16"/>
      <c r="F183" s="16">
        <f>D183*E183</f>
        <v>0</v>
      </c>
      <c r="G183" s="16"/>
      <c r="H183" s="16">
        <f>D183*G183</f>
        <v>0</v>
      </c>
      <c r="I183" s="24">
        <f t="shared" si="12"/>
        <v>0</v>
      </c>
      <c r="J183" s="16"/>
      <c r="K183" s="16"/>
      <c r="L183" s="3"/>
      <c r="M183" s="3"/>
    </row>
    <row r="184" spans="1:13" x14ac:dyDescent="0.25">
      <c r="A184" s="17" t="s">
        <v>15</v>
      </c>
      <c r="B184" s="17" t="s">
        <v>372</v>
      </c>
      <c r="C184" s="17" t="s">
        <v>15</v>
      </c>
      <c r="D184" s="18"/>
      <c r="E184" s="18"/>
      <c r="F184" s="18"/>
      <c r="G184" s="18"/>
      <c r="H184" s="18"/>
      <c r="I184" s="18"/>
      <c r="J184" s="18"/>
      <c r="K184" s="18"/>
      <c r="L184" s="3"/>
      <c r="M184" s="3"/>
    </row>
    <row r="185" spans="1:13" x14ac:dyDescent="0.25">
      <c r="A185" s="7" t="s">
        <v>373</v>
      </c>
      <c r="B185" s="7" t="s">
        <v>374</v>
      </c>
      <c r="C185" s="7" t="s">
        <v>77</v>
      </c>
      <c r="D185" s="16">
        <v>2</v>
      </c>
      <c r="E185" s="16"/>
      <c r="F185" s="16">
        <f>D185*E185</f>
        <v>0</v>
      </c>
      <c r="G185" s="16"/>
      <c r="H185" s="16">
        <f>D185*G185</f>
        <v>0</v>
      </c>
      <c r="I185" s="24">
        <f>F185+H185</f>
        <v>0</v>
      </c>
      <c r="J185" s="16"/>
      <c r="K185" s="16"/>
      <c r="L185" s="3"/>
      <c r="M185" s="3"/>
    </row>
    <row r="186" spans="1:13" x14ac:dyDescent="0.25">
      <c r="A186" s="7" t="s">
        <v>375</v>
      </c>
      <c r="B186" s="7" t="s">
        <v>376</v>
      </c>
      <c r="C186" s="7" t="s">
        <v>77</v>
      </c>
      <c r="D186" s="16">
        <v>4</v>
      </c>
      <c r="E186" s="16"/>
      <c r="F186" s="16">
        <f>D186*E186</f>
        <v>0</v>
      </c>
      <c r="G186" s="16"/>
      <c r="H186" s="16">
        <f>D186*G186</f>
        <v>0</v>
      </c>
      <c r="I186" s="24">
        <f>F186+H186</f>
        <v>0</v>
      </c>
      <c r="J186" s="16"/>
      <c r="K186" s="16"/>
      <c r="L186" s="3"/>
      <c r="M186" s="3"/>
    </row>
    <row r="187" spans="1:13" x14ac:dyDescent="0.25">
      <c r="A187" s="7" t="s">
        <v>377</v>
      </c>
      <c r="B187" s="7" t="s">
        <v>378</v>
      </c>
      <c r="C187" s="7" t="s">
        <v>77</v>
      </c>
      <c r="D187" s="16">
        <v>4</v>
      </c>
      <c r="E187" s="16"/>
      <c r="F187" s="16">
        <f>D187*E187</f>
        <v>0</v>
      </c>
      <c r="G187" s="16"/>
      <c r="H187" s="16">
        <f>D187*G187</f>
        <v>0</v>
      </c>
      <c r="I187" s="24">
        <f>F187+H187</f>
        <v>0</v>
      </c>
      <c r="J187" s="16"/>
      <c r="K187" s="16"/>
      <c r="L187" s="3"/>
      <c r="M187" s="3"/>
    </row>
    <row r="188" spans="1:13" x14ac:dyDescent="0.25">
      <c r="A188" s="7" t="s">
        <v>379</v>
      </c>
      <c r="B188" s="7" t="s">
        <v>380</v>
      </c>
      <c r="C188" s="7" t="s">
        <v>77</v>
      </c>
      <c r="D188" s="16">
        <v>6</v>
      </c>
      <c r="E188" s="16"/>
      <c r="F188" s="16">
        <f>D188*E188</f>
        <v>0</v>
      </c>
      <c r="G188" s="16"/>
      <c r="H188" s="16">
        <f>D188*G188</f>
        <v>0</v>
      </c>
      <c r="I188" s="24">
        <f>F188+H188</f>
        <v>0</v>
      </c>
      <c r="J188" s="16"/>
      <c r="K188" s="16"/>
      <c r="L188" s="3"/>
      <c r="M188" s="3"/>
    </row>
    <row r="189" spans="1:13" x14ac:dyDescent="0.25">
      <c r="A189" s="13" t="s">
        <v>15</v>
      </c>
      <c r="B189" s="13" t="s">
        <v>381</v>
      </c>
      <c r="C189" s="13" t="s">
        <v>15</v>
      </c>
      <c r="D189" s="14"/>
      <c r="E189" s="14"/>
      <c r="F189" s="14"/>
      <c r="G189" s="14"/>
      <c r="H189" s="14"/>
      <c r="I189" s="14"/>
      <c r="J189" s="14"/>
      <c r="K189" s="14"/>
      <c r="L189" s="3"/>
      <c r="M189" s="3"/>
    </row>
    <row r="190" spans="1:13" x14ac:dyDescent="0.25">
      <c r="A190" s="7" t="s">
        <v>382</v>
      </c>
      <c r="B190" s="7" t="s">
        <v>383</v>
      </c>
      <c r="C190" s="7" t="s">
        <v>77</v>
      </c>
      <c r="D190" s="16">
        <v>8</v>
      </c>
      <c r="E190" s="16"/>
      <c r="F190" s="16">
        <f>D190*E190</f>
        <v>0</v>
      </c>
      <c r="G190" s="16"/>
      <c r="H190" s="16">
        <f>D190*G190</f>
        <v>0</v>
      </c>
      <c r="I190" s="24">
        <f>F190+H190</f>
        <v>0</v>
      </c>
      <c r="J190" s="16"/>
      <c r="K190" s="16"/>
      <c r="L190" s="3"/>
      <c r="M190" s="3"/>
    </row>
    <row r="191" spans="1:13" x14ac:dyDescent="0.25">
      <c r="A191" s="13" t="s">
        <v>15</v>
      </c>
      <c r="B191" s="13" t="s">
        <v>384</v>
      </c>
      <c r="C191" s="13" t="s">
        <v>15</v>
      </c>
      <c r="D191" s="14"/>
      <c r="E191" s="14"/>
      <c r="F191" s="14"/>
      <c r="G191" s="14"/>
      <c r="H191" s="14"/>
      <c r="I191" s="14"/>
      <c r="J191" s="14"/>
      <c r="K191" s="14"/>
      <c r="L191" s="3"/>
      <c r="M191" s="3"/>
    </row>
    <row r="192" spans="1:13" x14ac:dyDescent="0.25">
      <c r="A192" s="7" t="s">
        <v>385</v>
      </c>
      <c r="B192" s="7" t="s">
        <v>386</v>
      </c>
      <c r="C192" s="7" t="s">
        <v>77</v>
      </c>
      <c r="D192" s="16">
        <v>20</v>
      </c>
      <c r="E192" s="16"/>
      <c r="F192" s="16">
        <f>D192*E192</f>
        <v>0</v>
      </c>
      <c r="G192" s="16"/>
      <c r="H192" s="16">
        <f>D192*G192</f>
        <v>0</v>
      </c>
      <c r="I192" s="24">
        <f>F192+H192</f>
        <v>0</v>
      </c>
      <c r="J192" s="16"/>
      <c r="K192" s="16"/>
      <c r="L192" s="3"/>
      <c r="M192" s="3"/>
    </row>
    <row r="193" spans="1:13" x14ac:dyDescent="0.25">
      <c r="A193" s="7" t="s">
        <v>387</v>
      </c>
      <c r="B193" s="7" t="s">
        <v>388</v>
      </c>
      <c r="C193" s="7" t="s">
        <v>77</v>
      </c>
      <c r="D193" s="16">
        <v>16</v>
      </c>
      <c r="E193" s="16"/>
      <c r="F193" s="16">
        <f>D193*E193</f>
        <v>0</v>
      </c>
      <c r="G193" s="16"/>
      <c r="H193" s="16">
        <f>D193*G193</f>
        <v>0</v>
      </c>
      <c r="I193" s="24">
        <f>F193+H193</f>
        <v>0</v>
      </c>
      <c r="J193" s="16"/>
      <c r="K193" s="16"/>
      <c r="L193" s="3"/>
      <c r="M193" s="3"/>
    </row>
    <row r="194" spans="1:13" x14ac:dyDescent="0.25">
      <c r="A194" s="7" t="s">
        <v>15</v>
      </c>
      <c r="B194" s="7" t="s">
        <v>15</v>
      </c>
      <c r="C194" s="7" t="s">
        <v>15</v>
      </c>
      <c r="D194" s="16"/>
      <c r="E194" s="16"/>
      <c r="F194" s="16"/>
      <c r="G194" s="16"/>
      <c r="H194" s="16"/>
      <c r="I194" s="16"/>
      <c r="J194" s="16"/>
      <c r="K194" s="16"/>
      <c r="L194" s="3"/>
      <c r="M194" s="3"/>
    </row>
    <row r="195" spans="1:13" x14ac:dyDescent="0.25">
      <c r="A195" s="7" t="s">
        <v>389</v>
      </c>
      <c r="B195" s="7" t="s">
        <v>390</v>
      </c>
      <c r="C195" s="7" t="s">
        <v>15</v>
      </c>
      <c r="D195" s="16"/>
      <c r="E195" s="16"/>
      <c r="F195" s="16">
        <f>N6+Parametry!B33/100*F193</f>
        <v>0</v>
      </c>
      <c r="G195" s="16"/>
      <c r="H195" s="16"/>
      <c r="I195" s="24">
        <f>F195+H195</f>
        <v>0</v>
      </c>
      <c r="J195" s="16"/>
      <c r="K195" s="16"/>
      <c r="L195" s="3"/>
      <c r="M195" s="3"/>
    </row>
    <row r="196" spans="1:13" x14ac:dyDescent="0.25">
      <c r="A196" s="4" t="s">
        <v>15</v>
      </c>
      <c r="B196" s="4" t="s">
        <v>391</v>
      </c>
      <c r="C196" s="4" t="s">
        <v>15</v>
      </c>
      <c r="D196" s="15"/>
      <c r="E196" s="15"/>
      <c r="F196" s="15">
        <f>SUM(F12:F195)</f>
        <v>0</v>
      </c>
      <c r="G196" s="15"/>
      <c r="H196" s="15">
        <f>SUM(H12:H195)</f>
        <v>0</v>
      </c>
      <c r="I196" s="15">
        <f>SUM(I12:I195)</f>
        <v>0</v>
      </c>
      <c r="J196" s="15"/>
      <c r="K196" s="15"/>
      <c r="L196" s="3"/>
      <c r="M196" s="3"/>
    </row>
    <row r="197" spans="1:13" x14ac:dyDescent="0.25">
      <c r="A197" s="4" t="s">
        <v>15</v>
      </c>
      <c r="B197" s="4" t="s">
        <v>392</v>
      </c>
      <c r="C197" s="4" t="s">
        <v>15</v>
      </c>
      <c r="D197" s="15"/>
      <c r="E197" s="15"/>
      <c r="F197" s="15"/>
      <c r="G197" s="15"/>
      <c r="H197" s="15"/>
      <c r="I197" s="15"/>
      <c r="J197" s="15"/>
      <c r="K197" s="15"/>
      <c r="L197" s="3"/>
      <c r="M197" s="3"/>
    </row>
    <row r="198" spans="1:13" x14ac:dyDescent="0.25">
      <c r="A198" s="13" t="s">
        <v>15</v>
      </c>
      <c r="B198" s="13" t="s">
        <v>393</v>
      </c>
      <c r="C198" s="13" t="s">
        <v>15</v>
      </c>
      <c r="D198" s="14"/>
      <c r="E198" s="14"/>
      <c r="F198" s="14"/>
      <c r="G198" s="14"/>
      <c r="H198" s="14"/>
      <c r="I198" s="14"/>
      <c r="J198" s="14"/>
      <c r="K198" s="14"/>
      <c r="L198" s="3"/>
      <c r="M198" s="3"/>
    </row>
    <row r="199" spans="1:13" x14ac:dyDescent="0.25">
      <c r="A199" s="7" t="s">
        <v>394</v>
      </c>
      <c r="B199" s="7" t="s">
        <v>395</v>
      </c>
      <c r="C199" s="7" t="s">
        <v>77</v>
      </c>
      <c r="D199" s="16">
        <v>4</v>
      </c>
      <c r="E199" s="16"/>
      <c r="F199" s="16">
        <f>D199*E199</f>
        <v>0</v>
      </c>
      <c r="G199" s="16"/>
      <c r="H199" s="16">
        <f>D199*G199</f>
        <v>0</v>
      </c>
      <c r="I199" s="24">
        <f>F199+H199</f>
        <v>0</v>
      </c>
      <c r="J199" s="16"/>
      <c r="K199" s="16"/>
      <c r="L199" s="3"/>
      <c r="M199" s="3"/>
    </row>
    <row r="200" spans="1:13" x14ac:dyDescent="0.25">
      <c r="A200" s="13" t="s">
        <v>15</v>
      </c>
      <c r="B200" s="13" t="s">
        <v>396</v>
      </c>
      <c r="C200" s="13" t="s">
        <v>15</v>
      </c>
      <c r="D200" s="14"/>
      <c r="E200" s="14"/>
      <c r="F200" s="14"/>
      <c r="G200" s="14"/>
      <c r="H200" s="14"/>
      <c r="I200" s="14"/>
      <c r="J200" s="14"/>
      <c r="K200" s="14"/>
      <c r="L200" s="3"/>
      <c r="M200" s="3"/>
    </row>
    <row r="201" spans="1:13" x14ac:dyDescent="0.25">
      <c r="A201" s="7" t="s">
        <v>397</v>
      </c>
      <c r="B201" s="7" t="s">
        <v>398</v>
      </c>
      <c r="C201" s="7" t="s">
        <v>67</v>
      </c>
      <c r="D201" s="16">
        <v>6</v>
      </c>
      <c r="E201" s="16"/>
      <c r="F201" s="16">
        <f>D201*E201</f>
        <v>0</v>
      </c>
      <c r="G201" s="16"/>
      <c r="H201" s="16">
        <f>D201*G201</f>
        <v>0</v>
      </c>
      <c r="I201" s="24">
        <f>F201+H201</f>
        <v>0</v>
      </c>
      <c r="J201" s="16"/>
      <c r="K201" s="16"/>
      <c r="L201" s="3"/>
      <c r="M201" s="3"/>
    </row>
    <row r="202" spans="1:13" x14ac:dyDescent="0.25">
      <c r="A202" s="4" t="s">
        <v>15</v>
      </c>
      <c r="B202" s="4" t="s">
        <v>399</v>
      </c>
      <c r="C202" s="4" t="s">
        <v>15</v>
      </c>
      <c r="D202" s="15"/>
      <c r="E202" s="15"/>
      <c r="F202" s="15">
        <f>SUM(F198:F201)</f>
        <v>0</v>
      </c>
      <c r="G202" s="15"/>
      <c r="H202" s="15">
        <f>SUM(H198:H201)</f>
        <v>0</v>
      </c>
      <c r="I202" s="15">
        <f>SUM(I198:I201)</f>
        <v>0</v>
      </c>
      <c r="J202" s="15"/>
      <c r="K202" s="15"/>
      <c r="L202" s="3"/>
      <c r="M202" s="3"/>
    </row>
    <row r="203" spans="1:13" x14ac:dyDescent="0.25">
      <c r="A203" s="7" t="s">
        <v>15</v>
      </c>
      <c r="B203" s="7" t="s">
        <v>400</v>
      </c>
      <c r="C203" s="7" t="s">
        <v>15</v>
      </c>
      <c r="D203" s="16"/>
      <c r="E203" s="16"/>
      <c r="F203" s="16"/>
      <c r="G203" s="16"/>
      <c r="H203" s="16"/>
      <c r="I203" s="16"/>
      <c r="J203" s="16"/>
      <c r="K203" s="16"/>
      <c r="L203" s="3"/>
      <c r="M203" s="3"/>
    </row>
    <row r="204" spans="1:13" ht="72.75" x14ac:dyDescent="0.25">
      <c r="A204" s="7" t="s">
        <v>15</v>
      </c>
      <c r="B204" s="26" t="s">
        <v>401</v>
      </c>
      <c r="C204" s="7" t="s">
        <v>15</v>
      </c>
      <c r="D204" s="16"/>
      <c r="E204" s="16"/>
      <c r="F204" s="16"/>
      <c r="G204" s="16"/>
      <c r="H204" s="16"/>
      <c r="I204" s="16"/>
      <c r="J204" s="16"/>
      <c r="K204" s="16"/>
      <c r="L204" s="3"/>
      <c r="M204" s="3"/>
    </row>
    <row r="205" spans="1:13" x14ac:dyDescent="0.25">
      <c r="A205" s="7" t="s">
        <v>15</v>
      </c>
      <c r="B205" s="7" t="s">
        <v>15</v>
      </c>
      <c r="C205" s="7" t="s">
        <v>15</v>
      </c>
      <c r="D205" s="16"/>
      <c r="E205" s="16"/>
      <c r="F205" s="16"/>
      <c r="G205" s="16"/>
      <c r="H205" s="16"/>
      <c r="I205" s="16"/>
      <c r="J205" s="16"/>
      <c r="K205" s="16"/>
      <c r="L205" s="3"/>
      <c r="M205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/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ht="26.25" x14ac:dyDescent="0.25">
      <c r="A3" s="2" t="s">
        <v>4</v>
      </c>
      <c r="B3" s="5" t="s">
        <v>5</v>
      </c>
      <c r="C3" s="3"/>
    </row>
    <row r="4" spans="1:3" ht="26.25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6" t="s">
        <v>9</v>
      </c>
      <c r="C5" s="3"/>
    </row>
    <row r="6" spans="1:3" x14ac:dyDescent="0.25">
      <c r="A6" s="2" t="s">
        <v>10</v>
      </c>
      <c r="B6" s="6" t="s">
        <v>11</v>
      </c>
      <c r="C6" s="3"/>
    </row>
    <row r="7" spans="1:3" x14ac:dyDescent="0.25">
      <c r="A7" s="2" t="s">
        <v>12</v>
      </c>
      <c r="B7" s="6" t="s">
        <v>13</v>
      </c>
      <c r="C7" s="3"/>
    </row>
    <row r="8" spans="1:3" x14ac:dyDescent="0.25">
      <c r="A8" s="2" t="s">
        <v>14</v>
      </c>
      <c r="B8" s="6" t="s">
        <v>15</v>
      </c>
      <c r="C8" s="3"/>
    </row>
    <row r="9" spans="1:3" x14ac:dyDescent="0.25">
      <c r="A9" s="2" t="s">
        <v>16</v>
      </c>
      <c r="B9" s="6" t="s">
        <v>17</v>
      </c>
      <c r="C9" s="3"/>
    </row>
    <row r="10" spans="1:3" x14ac:dyDescent="0.25">
      <c r="A10" s="2" t="s">
        <v>18</v>
      </c>
      <c r="B10" s="6" t="s">
        <v>17</v>
      </c>
      <c r="C10" s="3"/>
    </row>
    <row r="11" spans="1:3" x14ac:dyDescent="0.25">
      <c r="A11" s="2" t="s">
        <v>19</v>
      </c>
      <c r="B11" s="6" t="s">
        <v>15</v>
      </c>
      <c r="C11" s="3"/>
    </row>
    <row r="12" spans="1:3" x14ac:dyDescent="0.25">
      <c r="A12" s="2" t="s">
        <v>20</v>
      </c>
      <c r="B12" s="6" t="s">
        <v>21</v>
      </c>
      <c r="C12" s="3"/>
    </row>
    <row r="13" spans="1:3" x14ac:dyDescent="0.25">
      <c r="A13" s="2" t="s">
        <v>22</v>
      </c>
      <c r="B13" s="6" t="s">
        <v>15</v>
      </c>
      <c r="C13" s="3"/>
    </row>
    <row r="14" spans="1:3" x14ac:dyDescent="0.25">
      <c r="A14" s="2" t="s">
        <v>23</v>
      </c>
      <c r="B14" s="6" t="s">
        <v>24</v>
      </c>
      <c r="C14" s="3"/>
    </row>
    <row r="15" spans="1:3" x14ac:dyDescent="0.25">
      <c r="A15" s="2" t="s">
        <v>15</v>
      </c>
      <c r="B15" s="7" t="s">
        <v>15</v>
      </c>
      <c r="C15" s="3"/>
    </row>
    <row r="16" spans="1:3" x14ac:dyDescent="0.25">
      <c r="A16" s="2" t="s">
        <v>25</v>
      </c>
      <c r="B16" s="8" t="s">
        <v>26</v>
      </c>
      <c r="C16" s="3"/>
    </row>
    <row r="17" spans="1:3" x14ac:dyDescent="0.25">
      <c r="A17" s="2" t="s">
        <v>27</v>
      </c>
      <c r="B17" s="8" t="s">
        <v>28</v>
      </c>
      <c r="C17" s="3"/>
    </row>
    <row r="18" spans="1:3" x14ac:dyDescent="0.25">
      <c r="A18" s="2" t="s">
        <v>29</v>
      </c>
      <c r="B18" s="8" t="s">
        <v>28</v>
      </c>
      <c r="C18" s="3"/>
    </row>
    <row r="19" spans="1:3" x14ac:dyDescent="0.25">
      <c r="A19" s="2" t="s">
        <v>30</v>
      </c>
      <c r="B19" s="8" t="s">
        <v>31</v>
      </c>
      <c r="C19" s="3"/>
    </row>
    <row r="20" spans="1:3" x14ac:dyDescent="0.25">
      <c r="A20" s="2" t="s">
        <v>32</v>
      </c>
      <c r="B20" s="8" t="s">
        <v>31</v>
      </c>
      <c r="C20" s="3"/>
    </row>
    <row r="21" spans="1:3" x14ac:dyDescent="0.25">
      <c r="A21" s="2" t="s">
        <v>33</v>
      </c>
      <c r="B21" s="8" t="s">
        <v>31</v>
      </c>
      <c r="C21" s="3"/>
    </row>
    <row r="22" spans="1:3" x14ac:dyDescent="0.25">
      <c r="A22" s="2" t="s">
        <v>34</v>
      </c>
      <c r="B22" s="8" t="s">
        <v>31</v>
      </c>
      <c r="C22" s="3"/>
    </row>
    <row r="23" spans="1:3" x14ac:dyDescent="0.25">
      <c r="A23" s="2" t="s">
        <v>35</v>
      </c>
      <c r="B23" s="8" t="s">
        <v>31</v>
      </c>
      <c r="C23" s="3"/>
    </row>
    <row r="24" spans="1:3" x14ac:dyDescent="0.25">
      <c r="A24" s="2" t="s">
        <v>36</v>
      </c>
      <c r="B24" s="8" t="s">
        <v>31</v>
      </c>
      <c r="C24" s="3"/>
    </row>
    <row r="25" spans="1:3" x14ac:dyDescent="0.25">
      <c r="A25" s="2" t="s">
        <v>37</v>
      </c>
      <c r="B25" s="8" t="s">
        <v>31</v>
      </c>
      <c r="C25" s="3"/>
    </row>
    <row r="26" spans="1:3" x14ac:dyDescent="0.25">
      <c r="A26" s="2" t="s">
        <v>38</v>
      </c>
      <c r="B26" s="8" t="s">
        <v>39</v>
      </c>
      <c r="C26" s="3"/>
    </row>
    <row r="27" spans="1:3" x14ac:dyDescent="0.25">
      <c r="A27" s="2" t="s">
        <v>40</v>
      </c>
      <c r="B27" s="8" t="s">
        <v>31</v>
      </c>
      <c r="C27" s="3"/>
    </row>
    <row r="28" spans="1:3" x14ac:dyDescent="0.25">
      <c r="A28" s="2" t="s">
        <v>41</v>
      </c>
      <c r="B28" s="8" t="s">
        <v>31</v>
      </c>
      <c r="C28" s="3"/>
    </row>
    <row r="29" spans="1:3" x14ac:dyDescent="0.25">
      <c r="A29" s="2" t="s">
        <v>42</v>
      </c>
      <c r="B29" s="8" t="s">
        <v>31</v>
      </c>
      <c r="C29" s="3"/>
    </row>
    <row r="30" spans="1:3" x14ac:dyDescent="0.25">
      <c r="A30" s="2" t="s">
        <v>43</v>
      </c>
      <c r="B30" s="8" t="s">
        <v>31</v>
      </c>
      <c r="C30" s="3"/>
    </row>
    <row r="31" spans="1:3" ht="24.75" x14ac:dyDescent="0.25">
      <c r="A31" s="9" t="s">
        <v>44</v>
      </c>
      <c r="B31" s="8" t="s">
        <v>45</v>
      </c>
      <c r="C31" s="3"/>
    </row>
    <row r="32" spans="1:3" x14ac:dyDescent="0.25">
      <c r="A32" s="2" t="s">
        <v>46</v>
      </c>
      <c r="B32" s="8" t="s">
        <v>47</v>
      </c>
      <c r="C32" s="3"/>
    </row>
    <row r="33" spans="1:2" x14ac:dyDescent="0.25">
      <c r="A33" s="1" t="s">
        <v>48</v>
      </c>
      <c r="B33" s="1">
        <v>5</v>
      </c>
    </row>
    <row r="34" spans="1:2" x14ac:dyDescent="0.25">
      <c r="A34" s="1" t="s">
        <v>49</v>
      </c>
      <c r="B34" s="1">
        <v>2</v>
      </c>
    </row>
    <row r="35" spans="1:2" x14ac:dyDescent="0.25">
      <c r="A35" s="1" t="s">
        <v>50</v>
      </c>
      <c r="B35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dcterms:created xsi:type="dcterms:W3CDTF">2017-02-01T15:54:22Z</dcterms:created>
  <dcterms:modified xsi:type="dcterms:W3CDTF">2017-02-03T16:12:05Z</dcterms:modified>
</cp:coreProperties>
</file>